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07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base_period">'[1]TECHSHEET'!$E$38</definedName>
    <definedName name="REGION_AVG_GROWTH">'[1]BY_REGION'!$B$12</definedName>
    <definedName name="REGION_AVG_OMSU_GROWTH">'[1]BY_REGION'!$G$12</definedName>
    <definedName name="regulation_year">'[1]TECHSHEET'!$E$34</definedName>
    <definedName name="report_month">'[1]TECHSHEET'!$E$36</definedName>
    <definedName name="report_period">'[1]TECHSHEET'!$E$39</definedName>
    <definedName name="TEMPLATE_VERSION">'[1]Отчёты'!$I$2</definedName>
  </definedNames>
  <calcPr fullCalcOnLoad="1"/>
</workbook>
</file>

<file path=xl/comments1.xml><?xml version="1.0" encoding="utf-8"?>
<comments xmlns="http://schemas.openxmlformats.org/spreadsheetml/2006/main">
  <authors>
    <author>Samsung-900X</author>
    <author>vmalkov</author>
  </authors>
  <commentList>
    <comment ref="G4" authorId="0">
      <text>
        <r>
          <rPr>
            <sz val="9"/>
            <rFont val="Tahoma"/>
            <family val="2"/>
          </rPr>
          <t>Папка с отчётами</t>
        </r>
      </text>
    </comment>
    <comment ref="I9" authorId="0">
      <text>
        <r>
          <rPr>
            <sz val="9"/>
            <rFont val="Tahoma"/>
            <family val="2"/>
          </rPr>
          <t>Двойным щелчком мыши - открыть файл</t>
        </r>
      </text>
    </comment>
    <comment ref="L10" authorId="1">
      <text>
        <r>
          <rPr>
            <sz val="9"/>
            <rFont val="Tahoma"/>
            <family val="2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а также с учётом предоставления субсидий (дотаций), %</t>
        </r>
      </text>
    </comment>
    <comment ref="N10" authorId="1">
      <text>
        <r>
          <rPr>
            <sz val="9"/>
            <rFont val="Tahoma"/>
            <family val="2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%</t>
        </r>
      </text>
    </comment>
    <comment ref="O10" authorId="1">
      <text>
        <r>
          <rPr>
            <sz val="9"/>
            <rFont val="Tahoma"/>
            <family val="2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%</t>
        </r>
      </text>
    </comment>
    <comment ref="V10" authorId="1">
      <text>
        <r>
          <rPr>
            <sz val="9"/>
            <rFont val="Tahoma"/>
            <family val="2"/>
          </rPr>
          <t>Среднее изменение платы, всего (в сопоставимых условиях при изменении нормативов) с учётом предоставления субсидий (льгот), %</t>
        </r>
      </text>
    </comment>
    <comment ref="X10" authorId="1">
      <text>
        <r>
          <rPr>
            <sz val="9"/>
            <rFont val="Tahoma"/>
            <family val="2"/>
          </rPr>
          <t>Среднее изменение платы, всего (в сопоставимых условиях при изменении тарифов, нормативов), %</t>
        </r>
      </text>
    </comment>
    <comment ref="Y10" authorId="1">
      <text>
        <r>
          <rPr>
            <sz val="9"/>
            <rFont val="Tahoma"/>
            <family val="2"/>
          </rPr>
          <t>Среднее изменение платы, всего (в сопоставимых условиях при изменении тарифов, нормативов), %</t>
        </r>
      </text>
    </comment>
  </commentList>
</comments>
</file>

<file path=xl/sharedStrings.xml><?xml version="1.0" encoding="utf-8"?>
<sst xmlns="http://schemas.openxmlformats.org/spreadsheetml/2006/main" count="2035" uniqueCount="785">
  <si>
    <t>Средний индекс роста по региону с учётом согласований с ОМСУ</t>
  </si>
  <si>
    <t>S:\ОБЩАЯ\133 Плата граждан за ДЕКАБРЬ 2014 (ДО 13.12.2014)\ПРОВЕРЯЕМ+</t>
  </si>
  <si>
    <t>Средний индекс роста по региону</t>
  </si>
  <si>
    <t>Отчётный месяц</t>
  </si>
  <si>
    <t>№ п/п</t>
  </si>
  <si>
    <t>Муниципальный район</t>
  </si>
  <si>
    <t>Муниципальное образование</t>
  </si>
  <si>
    <t>ОКТМО</t>
  </si>
  <si>
    <t>Номер отчёта</t>
  </si>
  <si>
    <t>Файл отчёта</t>
  </si>
  <si>
    <t>МАКС: кол-во проживающих</t>
  </si>
  <si>
    <t>Максимальное изменение платы, %</t>
  </si>
  <si>
    <t>Среднее изменение платы, %</t>
  </si>
  <si>
    <t>Средневзвешенные значения тарифов для населения</t>
  </si>
  <si>
    <t>MAX_MONEY_REGULATION_PERIOD</t>
  </si>
  <si>
    <t>MAX_TOTAL_MONEY_vs_SUBSID</t>
  </si>
  <si>
    <t>Установленный предельный индекс, %</t>
  </si>
  <si>
    <t>Согласование с ОМСУ</t>
  </si>
  <si>
    <t>Установленный индекс изменения размера вносимой гражданами платы за коммунальные услуги в среднем по субъекту РФ, %</t>
  </si>
  <si>
    <t>Установленное предельно допустимое отклонение по отдельным муниципальным образованиям субъекта РФ, %</t>
  </si>
  <si>
    <t>Допустимый размер предельных индексов по муниципальным образованиям (без согласования с органами местного самоуправления), %</t>
  </si>
  <si>
    <t>Всего, 
с учётом субсидий</t>
  </si>
  <si>
    <t>Всего</t>
  </si>
  <si>
    <t>Всего, по сферам</t>
  </si>
  <si>
    <t>ЭЭ</t>
  </si>
  <si>
    <t>VSNA</t>
  </si>
  <si>
    <t>VOTV</t>
  </si>
  <si>
    <t>HOTVSNA</t>
  </si>
  <si>
    <t>HEATING</t>
  </si>
  <si>
    <t>EE</t>
  </si>
  <si>
    <t>GAS</t>
  </si>
  <si>
    <t>SF</t>
  </si>
  <si>
    <t>TOTAL</t>
  </si>
  <si>
    <t>CE</t>
  </si>
  <si>
    <t>CM</t>
  </si>
  <si>
    <t>CC</t>
  </si>
  <si>
    <t>CJ</t>
  </si>
  <si>
    <t>CS</t>
  </si>
  <si>
    <t>Q</t>
  </si>
  <si>
    <t>Фаленский муниципальный район</t>
  </si>
  <si>
    <t>Верхосунское</t>
  </si>
  <si>
    <t>33643416</t>
  </si>
  <si>
    <t>S:\ОБЩАЯ\133 Плата граждан за ДЕКАБРЬ 2014 (ДО 13.12.2014)\ПРОВЕРЯЕМ+\RU43.OREP.KU.2014.MONTHLY.12(Report_No_46) Фаленский+.xls</t>
  </si>
  <si>
    <t>нет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</si>
  <si>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</si>
  <si>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</si>
  <si>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</si>
  <si>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</si>
  <si>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</si>
  <si>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</si>
  <si>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Поломское</t>
  </si>
  <si>
    <t>33643448</t>
  </si>
  <si>
    <t>Поселок Фаленки</t>
  </si>
  <si>
    <t>33643151</t>
  </si>
  <si>
    <t>Талицкое</t>
  </si>
  <si>
    <t>33643456</t>
  </si>
  <si>
    <t>Малмыжский муниципальный район</t>
  </si>
  <si>
    <t>Староирюкское</t>
  </si>
  <si>
    <t>33623470</t>
  </si>
  <si>
    <t>S:\ОБЩАЯ\133 Плата граждан за ДЕКАБРЬ 2014 (ДО 13.12.2014)\ПРОВЕРЯЕМ+\RU43.OREP.KU.2014.MONTHLY.12(Report_No_24) Малмыжский 2+.xls</t>
  </si>
  <si>
    <t>Старотушкинское</t>
  </si>
  <si>
    <t>33623472</t>
  </si>
  <si>
    <t>Тат-Верх-Гоньбинское</t>
  </si>
  <si>
    <t>33623476</t>
  </si>
  <si>
    <t>Юрьянский муниципальный район</t>
  </si>
  <si>
    <t>Великорецкое</t>
  </si>
  <si>
    <t>33649416</t>
  </si>
  <si>
    <t>S:\ОБЩАЯ\133 Плата граждан за ДЕКАБРЬ 2014 (ДО 13.12.2014)\ПРОВЕРЯЕМ+\RU43.OREP.KU.2014.MONTHLY.12(Report_No_48)Юрьянский+.xls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</si>
  <si>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</si>
  <si>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</si>
  <si>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</si>
  <si>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</si>
  <si>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</si>
  <si>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</si>
  <si>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</si>
  <si>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</si>
  <si>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</si>
  <si>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</si>
  <si>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</si>
  <si>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</si>
  <si>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</si>
  <si>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</si>
  <si>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</si>
  <si>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</si>
  <si>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Санчурский муниципальный район</t>
  </si>
  <si>
    <t>Городищенское</t>
  </si>
  <si>
    <t>33633418</t>
  </si>
  <si>
    <t>S:\ОБЩАЯ\133 Плата граждан за ДЕКАБРЬ 2014 (ДО 13.12.2014)\ПРОВЕРЯЕМ+\RU43.OREP.KU.2014.MONTHLY.12(Report_No_36) Санчурский+.xls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</si>
  <si>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</si>
  <si>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</si>
  <si>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</si>
  <si>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</si>
  <si>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</si>
  <si>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</si>
  <si>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</si>
  <si>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</si>
  <si>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</si>
  <si>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</si>
  <si>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</si>
  <si>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</si>
  <si>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Шабалинский муниципальный район</t>
  </si>
  <si>
    <t>Высокораменское</t>
  </si>
  <si>
    <t>33647412</t>
  </si>
  <si>
    <t>S:\ОБЩАЯ\133 Плата граждан за ДЕКАБРЬ 2014 (ДО 13.12.2014)\ПРОВЕРЯЕМ+\RU43.OREP.KU.2014.MONTHLY.12(Report_No_47)Шабалинский+.xls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</si>
  <si>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</si>
  <si>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</si>
  <si>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</si>
  <si>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</si>
  <si>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</si>
  <si>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</si>
  <si>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</si>
  <si>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</si>
  <si>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Лебяжский муниципальный район</t>
  </si>
  <si>
    <t>Ветошкинское</t>
  </si>
  <si>
    <t>33621412</t>
  </si>
  <si>
    <t>S:\ОБЩАЯ\133 Плата граждан за ДЕКАБРЬ 2014 (ДО 13.12.2014)\ПРОВЕРЯЕМ+\RU43.OREP.KU.2014.MONTHLY.12(Report_No_21) Лебяжский +.xls</t>
  </si>
  <si>
    <t>Лажское</t>
  </si>
  <si>
    <t>33621444</t>
  </si>
  <si>
    <t>Михеевское</t>
  </si>
  <si>
    <t>33621404</t>
  </si>
  <si>
    <t>Поселок Лебяжье</t>
  </si>
  <si>
    <t>33621151</t>
  </si>
  <si>
    <t>Вятскополянский муниципальный район</t>
  </si>
  <si>
    <t>Город Сосновка</t>
  </si>
  <si>
    <t>33610104</t>
  </si>
  <si>
    <t>S:\ОБЩАЯ\133 Плата граждан за ДЕКАБРЬ 2014 (ДО 13.12.2014)\ПРОВЕРЯЕМ+\RU43.OREP.KU.2014.MONTHLY.12(Report_No_8)Вятскополянский+.xls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</si>
  <si>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</si>
  <si>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</si>
  <si>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</si>
  <si>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</si>
  <si>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</si>
  <si>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</si>
  <si>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</si>
  <si>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</si>
  <si>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</si>
  <si>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</si>
  <si>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</si>
  <si>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</si>
  <si>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</si>
  <si>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</si>
  <si>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</si>
  <si>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</si>
  <si>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</si>
  <si>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</si>
  <si>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</si>
  <si>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</si>
  <si>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</si>
  <si>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</si>
  <si>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</si>
  <si>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</si>
  <si>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Верхнекамский муниципальный район</t>
  </si>
  <si>
    <t>Город Кирс</t>
  </si>
  <si>
    <t>33607101</t>
  </si>
  <si>
    <t>S:\ОБЩАЯ\133 Плата граждан за ДЕКАБРЬ 2014 (ДО 13.12.2014)\ПРОВЕРЯЕМ+\RU43.OREP.KU.2014.MONTHLY.12(Report_No_5) Верхнекамский +.xls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</si>
  <si>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</si>
  <si>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</si>
  <si>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</si>
  <si>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</si>
  <si>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</si>
  <si>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</si>
  <si>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</si>
  <si>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</si>
  <si>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</si>
  <si>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</si>
  <si>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Поселок Светлополянск</t>
  </si>
  <si>
    <t>33607162</t>
  </si>
  <si>
    <t>Созимское</t>
  </si>
  <si>
    <t>33607434</t>
  </si>
  <si>
    <t>Чусовского</t>
  </si>
  <si>
    <t>33607436</t>
  </si>
  <si>
    <t>Киров</t>
  </si>
  <si>
    <t>33701000</t>
  </si>
  <si>
    <t>S:\ОБЩАЯ\133 Плата граждан за ДЕКАБРЬ 2014 (ДО 13.12.2014)\ПРОВЕРЯЕМ+\RU43.OREP.KU.2014.MONTHLY.12(Report_No_14) МО Город Киров+.xls</t>
  </si>
  <si>
    <t>!</t>
  </si>
  <si>
    <t>Сунский муниципальный район</t>
  </si>
  <si>
    <t>Большевитское</t>
  </si>
  <si>
    <t>33637428</t>
  </si>
  <si>
    <t>S:\ОБЩАЯ\133 Плата граждан за ДЕКАБРЬ 2014 (ДО 13.12.2014)\ПРОВЕРЯЕМ+\RU43.OREP.KU.2014.MONTHLY.12(Report_No_41) Сунский+.xls</t>
  </si>
  <si>
    <t>Кокуйское</t>
  </si>
  <si>
    <t>33637406</t>
  </si>
  <si>
    <t>Курчумское</t>
  </si>
  <si>
    <t>33637412</t>
  </si>
  <si>
    <t>Поселок Суна</t>
  </si>
  <si>
    <t>33637151</t>
  </si>
  <si>
    <t>Нагорский муниципальный район</t>
  </si>
  <si>
    <t>Кобринское</t>
  </si>
  <si>
    <t>33625416</t>
  </si>
  <si>
    <t>S:\ОБЩАЯ\133 Плата граждан за ДЕКАБРЬ 2014 (ДО 13.12.2014)\ПРОВЕРЯЕМ+\RU43.OREP.KU.2014.MONTHLY.12(Report_No_26) Нагорский+.xls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</si>
  <si>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</si>
  <si>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</si>
  <si>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</si>
  <si>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</si>
  <si>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</si>
  <si>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</si>
  <si>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</si>
  <si>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</si>
  <si>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</si>
  <si>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</si>
  <si>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</si>
  <si>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Архангельское</t>
  </si>
  <si>
    <t>33626404</t>
  </si>
  <si>
    <t>S:\ОБЩАЯ\133 Плата граждан за ДЕКАБРЬ 2014 (ДО 13.12.2014)\ПРОВЕРЯЕМ+\RU43.OREP.KU.2014.MONTHLY.12(Report_No_27)  Немский +.xls</t>
  </si>
  <si>
    <t>Ильинское</t>
  </si>
  <si>
    <t>33626412</t>
  </si>
  <si>
    <t>Немское</t>
  </si>
  <si>
    <t>33626151</t>
  </si>
  <si>
    <t>Немское сельское</t>
  </si>
  <si>
    <t>33626001</t>
  </si>
  <si>
    <t>Омутнинский муниципальный район</t>
  </si>
  <si>
    <t>Белореченское</t>
  </si>
  <si>
    <t>33628410</t>
  </si>
  <si>
    <t>S:\ОБЩАЯ\133 Плата граждан за ДЕКАБРЬ 2014 (ДО 13.12.2014)\ПРОВЕРЯЕМ+\RU43.OREP.KU.2014.MONTHLY.12(Report_No_29) Омутнинский +.xls</t>
  </si>
  <si>
    <t>Вятское</t>
  </si>
  <si>
    <t>33628412</t>
  </si>
  <si>
    <t>Город Омутнинск</t>
  </si>
  <si>
    <t>33628101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</si>
  <si>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</si>
  <si>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</si>
  <si>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</si>
  <si>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</si>
  <si>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</si>
  <si>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</si>
  <si>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Поселок Песковка</t>
  </si>
  <si>
    <t>33628162</t>
  </si>
  <si>
    <t>Чернохолуницкое</t>
  </si>
  <si>
    <t>33628430</t>
  </si>
  <si>
    <t>Шахровское</t>
  </si>
  <si>
    <t>33628432</t>
  </si>
  <si>
    <t>Уржумский муниципальный район</t>
  </si>
  <si>
    <t>Байсинское</t>
  </si>
  <si>
    <t>33641408</t>
  </si>
  <si>
    <t>S:\ОБЩАЯ\133 Плата граждан за ДЕКАБРЬ 2014 (ДО 13.12.2014)\ПРОВЕРЯЕМ+\RU43.OREP.KU.2014.MONTHLY.12(Report_No_44)Уржумский+.xls</t>
  </si>
  <si>
    <t>Большеройское</t>
  </si>
  <si>
    <t>33641416</t>
  </si>
  <si>
    <t>Буйское</t>
  </si>
  <si>
    <t>33641420</t>
  </si>
  <si>
    <t>Город Уржум</t>
  </si>
  <si>
    <t>33641101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</si>
  <si>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</si>
  <si>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</si>
  <si>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</si>
  <si>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</si>
  <si>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</si>
  <si>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</si>
  <si>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</si>
  <si>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</si>
  <si>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</si>
  <si>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</si>
  <si>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</si>
  <si>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</si>
  <si>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</si>
  <si>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</si>
  <si>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</si>
  <si>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</si>
  <si>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</si>
  <si>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33641424</t>
  </si>
  <si>
    <t>Шурминское</t>
  </si>
  <si>
    <t>33641492</t>
  </si>
  <si>
    <t>Кильмезский муниципальный район</t>
  </si>
  <si>
    <t>Большепорекское</t>
  </si>
  <si>
    <t>33617440</t>
  </si>
  <si>
    <t>S:\ОБЩАЯ\133 Плата граждан за ДЕКАБРЬ 2014 (ДО 13.12.2014)\ПРОВЕРЯЕМ+\RU43.OREP.KU.2014.MONTHLY.12(Report_No_13) Кильмезский+.xls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</si>
  <si>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</si>
  <si>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</si>
  <si>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</si>
  <si>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</si>
  <si>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</si>
  <si>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</si>
  <si>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</si>
  <si>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</si>
  <si>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</si>
  <si>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</si>
  <si>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</si>
  <si>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</si>
  <si>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</si>
  <si>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</si>
  <si>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</si>
  <si>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</si>
  <si>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</si>
  <si>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</si>
  <si>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</si>
  <si>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</si>
  <si>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</si>
  <si>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</si>
  <si>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Афанасьевский муниципальный район</t>
  </si>
  <si>
    <t>Бисеровское</t>
  </si>
  <si>
    <t>33603412</t>
  </si>
  <si>
    <t>S:\ОБЩАЯ\133 Плата граждан за ДЕКАБРЬ 2014 (ДО 13.12.2014)\ПРОВЕРЯЕМ+\RU43.OREP.KU.2014.MONTHLY.12(Report_No_2) Афанасьевский +.xls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</si>
  <si>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</si>
  <si>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</si>
  <si>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</si>
  <si>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</si>
  <si>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</si>
  <si>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</si>
  <si>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</si>
  <si>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</si>
  <si>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</si>
  <si>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</si>
  <si>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Поселок Афанасьево</t>
  </si>
  <si>
    <t>33603151</t>
  </si>
  <si>
    <t>Оричевский муниципальный район</t>
  </si>
  <si>
    <t>Мирнинское</t>
  </si>
  <si>
    <t>33630154</t>
  </si>
  <si>
    <t>S:\ОБЩАЯ\133 Плата граждан за ДЕКАБРЬ 2014 (ДО 13.12.2014)\ПРОВЕРЯЕМ+\RU43.OREP.KU.2014.MONTHLY.12(Report_No_31) Оричевский район (мал.)+.xls</t>
  </si>
  <si>
    <t>Поселок Оричи</t>
  </si>
  <si>
    <t>33630151</t>
  </si>
  <si>
    <t>Шалеговское</t>
  </si>
  <si>
    <t>33630456</t>
  </si>
  <si>
    <t>Богородский муниципальный район</t>
  </si>
  <si>
    <t>Ошланское</t>
  </si>
  <si>
    <t>33606412</t>
  </si>
  <si>
    <t>S:\ОБЩАЯ\133 Плата граждан за ДЕКАБРЬ 2014 (ДО 13.12.2014)\ПРОВЕРЯЕМ+\RU43.OREP.KU.2014.MONTHLY.12(Report_No_4) Богородский+.xls</t>
  </si>
  <si>
    <t>Поселок Богородское</t>
  </si>
  <si>
    <t>33606151</t>
  </si>
  <si>
    <t>Слободской муниципальный район</t>
  </si>
  <si>
    <t>Бобинское</t>
  </si>
  <si>
    <t>33635402</t>
  </si>
  <si>
    <t>S:\ОБЩАЯ\133 Плата граждан за ДЕКАБРЬ 2014 (ДО 13.12.2014)\ПРОВЕРЯЕМ+\RU43.OREP.KU.2014.MONTHLY.12(Report_No_39)Слободской+.xls</t>
  </si>
  <si>
    <t>Денисовское</t>
  </si>
  <si>
    <t>33635404</t>
  </si>
  <si>
    <t>Закаринское</t>
  </si>
  <si>
    <t>33635412</t>
  </si>
  <si>
    <t>33635416</t>
  </si>
  <si>
    <t>Каринское</t>
  </si>
  <si>
    <t>33635424</t>
  </si>
  <si>
    <t>Ленинское</t>
  </si>
  <si>
    <t>33635432</t>
  </si>
  <si>
    <t>Озерницкий</t>
  </si>
  <si>
    <t>33635436</t>
  </si>
  <si>
    <t>Октябрьское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</si>
  <si>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</si>
  <si>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</si>
  <si>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</si>
  <si>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</si>
  <si>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</si>
  <si>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</si>
  <si>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</si>
  <si>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</si>
  <si>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</si>
  <si>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Шиховское</t>
  </si>
  <si>
    <t>33635452</t>
  </si>
  <si>
    <t>Опаринский муниципальный район</t>
  </si>
  <si>
    <t>Альмежское</t>
  </si>
  <si>
    <t>33629404</t>
  </si>
  <si>
    <t>S:\ОБЩАЯ\133 Плата граждан за ДЕКАБРЬ 2014 (ДО 13.12.2014)\ПРОВЕРЯЕМ+\RU43.OREP.KU.2014.MONTHLY.12(Report_No_30) Опаринский+.xls</t>
  </si>
  <si>
    <t>Вазюкское</t>
  </si>
  <si>
    <t>33629408</t>
  </si>
  <si>
    <t>Заринское</t>
  </si>
  <si>
    <t>33629414</t>
  </si>
  <si>
    <t>Маромицкое</t>
  </si>
  <si>
    <t>33629424</t>
  </si>
  <si>
    <t>Моломский</t>
  </si>
  <si>
    <t>33629428</t>
  </si>
  <si>
    <t>Поселок Опарино</t>
  </si>
  <si>
    <t>33629151</t>
  </si>
  <si>
    <t>Речное</t>
  </si>
  <si>
    <t>33629434</t>
  </si>
  <si>
    <t>Стрельское</t>
  </si>
  <si>
    <t>33629435</t>
  </si>
  <si>
    <t>Кирово-Чепецкий муниципальный район</t>
  </si>
  <si>
    <t>Бурмакинское</t>
  </si>
  <si>
    <t>33618408</t>
  </si>
  <si>
    <t>S:\ОБЩАЯ\133 Плата граждан за ДЕКАБРЬ 2014 (ДО 13.12.2014)\ПРОВЕРЯЕМ+\RU43.OREP.KU.2014.MONTHLY.12(Report_No_16)К-ЧепецкийАО+.xls</t>
  </si>
  <si>
    <t>Коныпское</t>
  </si>
  <si>
    <t>33618418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</si>
  <si>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</si>
  <si>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</si>
  <si>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</si>
  <si>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</si>
  <si>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</si>
  <si>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</si>
  <si>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</si>
  <si>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</si>
  <si>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</si>
  <si>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</si>
  <si>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</si>
  <si>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</si>
  <si>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</si>
  <si>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</si>
  <si>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</si>
  <si>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</si>
  <si>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</si>
  <si>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Чепецкое</t>
  </si>
  <si>
    <t>33618448</t>
  </si>
  <si>
    <t>Чувашевское</t>
  </si>
  <si>
    <t>33618452</t>
  </si>
  <si>
    <t>Верхошижемский муниципальный район</t>
  </si>
  <si>
    <t>Зоновское</t>
  </si>
  <si>
    <t>33608416</t>
  </si>
  <si>
    <t>S:\ОБЩАЯ\133 Плата граждан за ДЕКАБРЬ 2014 (ДО 13.12.2014)\ПРОВЕРЯЕМ+\RU43.OREP.KU.2014.MONTHLY.12(Report_No_6) Верхошижемский+.xls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</si>
  <si>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</si>
  <si>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</si>
  <si>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</si>
  <si>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</si>
  <si>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</si>
  <si>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</si>
  <si>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</si>
  <si>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</si>
  <si>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</si>
  <si>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</si>
  <si>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</si>
  <si>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</si>
  <si>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</si>
  <si>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</si>
  <si>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</si>
  <si>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</si>
  <si>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Арбажский муниципальный район</t>
  </si>
  <si>
    <t>Арбажское</t>
  </si>
  <si>
    <t>33602151</t>
  </si>
  <si>
    <t>S:\ОБЩАЯ\133 Плата граждан за ДЕКАБРЬ 2014 (ДО 13.12.2014)\ПРОВЕРЯЕМ+\RU43.OREP.KU.2014.MONTHLY.12(Report_No_1)Арбажский+.xls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</si>
  <si>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</si>
  <si>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</si>
  <si>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</si>
  <si>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</si>
  <si>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</si>
  <si>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</si>
  <si>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</si>
  <si>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</si>
  <si>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ЗАТО Первомайский</t>
  </si>
  <si>
    <t>33787000</t>
  </si>
  <si>
    <t>S:\ОБЩАЯ\133 Плата граждан за ДЕКАБРЬ 2014 (ДО 13.12.2014)\ПРОВЕРЯЕМ+\RU43.OREP.KU.2014.MONTHLY.12(Report_No_10) ЗАТО+.xls</t>
  </si>
  <si>
    <t>Куменский муниципальный район</t>
  </si>
  <si>
    <t>Березниковское</t>
  </si>
  <si>
    <t>33620408</t>
  </si>
  <si>
    <t>S:\ОБЩАЯ\133 Плата граждан за ДЕКАБРЬ 2014 (ДО 13.12.2014)\ПРОВЕРЯЕМ+\RU43.OREP.KU.2014.MONTHLY.12(Report_No_20) Куменский район+.xls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</si>
  <si>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</si>
  <si>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</si>
  <si>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</si>
  <si>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</si>
  <si>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</si>
  <si>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</si>
  <si>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</si>
  <si>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</si>
  <si>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</si>
  <si>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</si>
  <si>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</si>
  <si>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</si>
  <si>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</si>
  <si>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</si>
  <si>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33620444</t>
  </si>
  <si>
    <t>Мурашинский муниципальный район</t>
  </si>
  <si>
    <t>Город Мураши</t>
  </si>
  <si>
    <t>33624101</t>
  </si>
  <si>
    <t>S:\ОБЩАЯ\133 Плата граждан за ДЕКАБРЬ 2014 (ДО 13.12.2014)\ПРОВЕРЯЕМ+\RU43.OREP.KU.2014.MONTHLY.12(Report_No_25)Мурашинский+.xls</t>
  </si>
  <si>
    <t>Мурашинское</t>
  </si>
  <si>
    <t>33624440</t>
  </si>
  <si>
    <t>Адышевское</t>
  </si>
  <si>
    <t>33630404</t>
  </si>
  <si>
    <t>S:\ОБЩАЯ\133 Плата граждан за ДЕКАБРЬ 2014 (ДО 13.12.2014)\ПРОВЕРЯЕМ+\RU43.OREP.KU.2014.MONTHLY.12(Report_No_32) Оричевский район (бол.)+.xls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</si>
  <si>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</si>
  <si>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</si>
  <si>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</si>
  <si>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</si>
  <si>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</si>
  <si>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</si>
  <si>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</si>
  <si>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</si>
  <si>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Кучелаповское</t>
  </si>
  <si>
    <t>33630424</t>
  </si>
  <si>
    <t>Лугоболотное</t>
  </si>
  <si>
    <t>33630426</t>
  </si>
  <si>
    <t>Пищальское</t>
  </si>
  <si>
    <t>33630436</t>
  </si>
  <si>
    <t>Поселок Левинцы</t>
  </si>
  <si>
    <t>33630153</t>
  </si>
  <si>
    <t>Поселок Стрижи</t>
  </si>
  <si>
    <t>33630157</t>
  </si>
  <si>
    <t>Пустощенское</t>
  </si>
  <si>
    <t>33630440</t>
  </si>
  <si>
    <t>Спас-Талицкое</t>
  </si>
  <si>
    <t>33630444</t>
  </si>
  <si>
    <t>Суводское</t>
  </si>
  <si>
    <t>33630448</t>
  </si>
  <si>
    <t>Торфяное</t>
  </si>
  <si>
    <t>33630450</t>
  </si>
  <si>
    <t>Усовское</t>
  </si>
  <si>
    <t>33630452</t>
  </si>
  <si>
    <t>Тужинский муниципальный район</t>
  </si>
  <si>
    <t>Грековское</t>
  </si>
  <si>
    <t>33638416</t>
  </si>
  <si>
    <t>S:\ОБЩАЯ\133 Плата граждан за ДЕКАБРЬ 2014 (ДО 13.12.2014)\ПРОВЕРЯЕМ+\RU43.OREP.KU.2014.MONTHLY.12(Report_No_42) Тужинский+.xls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</si>
  <si>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</si>
  <si>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</si>
  <si>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</si>
  <si>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</si>
  <si>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</si>
  <si>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</si>
  <si>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</si>
  <si>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</si>
  <si>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Вятские Поляны</t>
  </si>
  <si>
    <t>33704000</t>
  </si>
  <si>
    <t>S:\ОБЩАЯ\133 Плата граждан за ДЕКАБРЬ 2014 (ДО 13.12.2014)\ПРОВЕРЯЕМ+\RU43.OREP.KU.2014.MONTHLY.12(Report_No_7) г.В.Поляны+.xls</t>
  </si>
  <si>
    <t>Унинский муниципальный район</t>
  </si>
  <si>
    <t>Астраханское</t>
  </si>
  <si>
    <t>33640402</t>
  </si>
  <si>
    <t>S:\ОБЩАЯ\133 Плата граждан за ДЕКАБРЬ 2014 (ДО 13.12.2014)\ПРОВЕРЯЕМ+\RU43.OREP.KU.2014.MONTHLY.12(Report_No_43)Унинский+.xls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</si>
  <si>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</si>
  <si>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</si>
  <si>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</si>
  <si>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</si>
  <si>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</si>
  <si>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</si>
  <si>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</si>
  <si>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</si>
  <si>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</si>
  <si>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</si>
  <si>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</si>
  <si>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</si>
  <si>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</si>
  <si>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</si>
  <si>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</si>
  <si>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</si>
  <si>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Котельничский муниципальный район</t>
  </si>
  <si>
    <t>Александровское</t>
  </si>
  <si>
    <t>33619464</t>
  </si>
  <si>
    <t>S:\ОБЩАЯ\133 Плата граждан за ДЕКАБРЬ 2014 (ДО 13.12.2014)\ПРОВЕРЯЕМ+\RU43.OREP.KU.2014.MONTHLY.12(Report_No_19) Котельничский 2+.xls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</si>
  <si>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</si>
  <si>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</si>
  <si>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</si>
  <si>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</si>
  <si>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</si>
  <si>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</si>
  <si>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</si>
  <si>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</si>
  <si>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</si>
  <si>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</si>
  <si>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</si>
  <si>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</si>
  <si>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</si>
  <si>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</si>
  <si>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</si>
  <si>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</si>
  <si>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</si>
  <si>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</si>
  <si>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</si>
  <si>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</si>
  <si>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</si>
  <si>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</si>
  <si>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</si>
  <si>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</si>
  <si>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</si>
  <si>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</si>
  <si>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</si>
  <si>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</si>
  <si>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Яранский муниципальный район</t>
  </si>
  <si>
    <t>Город Яранск</t>
  </si>
  <si>
    <t>33650101</t>
  </si>
  <si>
    <t>S:\ОБЩАЯ\133 Плата граждан за ДЕКАБРЬ 2014 (ДО 13.12.2014)\ПРОВЕРЯЕМ+\RU43.OREP.KU.2014.MONTHLY.12(Report_No_49)Яранский+.xls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</si>
  <si>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</si>
  <si>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</si>
  <si>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</si>
  <si>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</si>
  <si>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</si>
  <si>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</si>
  <si>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</si>
  <si>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</si>
  <si>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</si>
  <si>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</si>
  <si>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</si>
  <si>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</si>
  <si>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</si>
  <si>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</si>
  <si>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</si>
  <si>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</si>
  <si>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</si>
  <si>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</si>
  <si>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Нолинский муниципальный район</t>
  </si>
  <si>
    <t>Город Нолинск</t>
  </si>
  <si>
    <t>33627101</t>
  </si>
  <si>
    <t>S:\ОБЩАЯ\133 Плата граждан за ДЕКАБРЬ 2014 (ДО 13.12.2014)\ПРОВЕРЯЕМ+\RU43.OREP.KU.2014.MONTHLY.12(Report_No_28)Нолинский+.xls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</si>
  <si>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</si>
  <si>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</si>
  <si>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</si>
  <si>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</si>
  <si>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</si>
  <si>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</si>
  <si>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</si>
  <si>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</si>
  <si>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</si>
  <si>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</si>
  <si>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</si>
  <si>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</si>
  <si>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</si>
  <si>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</si>
  <si>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</si>
  <si>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</si>
  <si>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</si>
  <si>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</si>
  <si>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Белохолуницкий муниципальный район</t>
  </si>
  <si>
    <t>Быдановское</t>
  </si>
  <si>
    <t>33605408</t>
  </si>
  <si>
    <t>S:\ОБЩАЯ\133 Плата граждан за ДЕКАБРЬ 2014 (ДО 13.12.2014)\ПРОВЕРЯЕМ+\RU43.OREP.KU.2014.MONTHLY.12(Report_No_3) Белохолуницкий +.xls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</si>
  <si>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</si>
  <si>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</si>
  <si>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</si>
  <si>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</si>
  <si>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</si>
  <si>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</si>
  <si>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</si>
  <si>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</si>
  <si>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</si>
  <si>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</si>
  <si>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</si>
  <si>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</si>
  <si>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</si>
  <si>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</si>
  <si>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</si>
  <si>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</si>
  <si>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</si>
  <si>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</si>
  <si>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</si>
  <si>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Советский муниципальный район</t>
  </si>
  <si>
    <t>Город Советск</t>
  </si>
  <si>
    <t>33636101</t>
  </si>
  <si>
    <t>S:\ОБЩАЯ\133 Плата граждан за ДЕКАБРЬ 2014 (ДО 13.12.2014)\ПРОВЕРЯЕМ+\RU43.OREP.KU.2014.MONTHLY.12(Report_No_40) Советский +.xls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</si>
  <si>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</si>
  <si>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</si>
  <si>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</si>
  <si>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</si>
  <si>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</si>
  <si>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</si>
  <si>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</si>
  <si>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</si>
  <si>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</si>
  <si>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</si>
  <si>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</si>
  <si>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</si>
  <si>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</si>
  <si>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</si>
  <si>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</si>
  <si>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Прозоровское</t>
  </si>
  <si>
    <t>33636456</t>
  </si>
  <si>
    <t>Родыгинское</t>
  </si>
  <si>
    <t>33636464</t>
  </si>
  <si>
    <t>Свечинский муниципальный район</t>
  </si>
  <si>
    <t>Поселок Свеча</t>
  </si>
  <si>
    <t>33634151</t>
  </si>
  <si>
    <t>S:\ОБЩАЯ\133 Плата граждан за ДЕКАБРЬ 2014 (ДО 13.12.2014)\ПРОВЕРЯЕМ+\RU43.OREP.KU.2014.MONTHLY.12(Report_No_37) Свечинский+.xls</t>
  </si>
  <si>
    <t>Свечинское</t>
  </si>
  <si>
    <t>33634428</t>
  </si>
  <si>
    <t>Котельнич</t>
  </si>
  <si>
    <t>33710000</t>
  </si>
  <si>
    <t>S:\ОБЩАЯ\133 Плата граждан за ДЕКАБРЬ 2014 (ДО 13.12.2014)\ПРОВЕРЯЕМ+\RU43.OREP.KU.2014.MONTHLY.12(Report_No_17) Котельнич +.xls</t>
  </si>
  <si>
    <t>Орловский муниципальный район</t>
  </si>
  <si>
    <t>Орловское городское поселение</t>
  </si>
  <si>
    <t>33645101</t>
  </si>
  <si>
    <t>S:\ОБЩАЯ\133 Плата граждан за ДЕКАБРЬ 2014 (ДО 13.12.2014)\ПРОВЕРЯЕМ+\RU43.OREP.KU.2014.MONTHLY.12(Report_No_33) Орловский+.xls</t>
  </si>
  <si>
    <t>Орловское сельское поселение</t>
  </si>
  <si>
    <t>33645425</t>
  </si>
  <si>
    <t>Зуевский муниципальный район</t>
  </si>
  <si>
    <t>Город Зуевка</t>
  </si>
  <si>
    <t>33614101</t>
  </si>
  <si>
    <t>S:\ОБЩАЯ\133 Плата граждан за ДЕКАБРЬ 2014 (ДО 13.12.2014)\ПРОВЕРЯЕМ+\RU43.OREP.KU.2014.MONTHLY.12(Report_No_11)ЗуевскийАО+.xls</t>
  </si>
  <si>
    <t>Зуевское</t>
  </si>
  <si>
    <t>33614408</t>
  </si>
  <si>
    <t>Кордяжское</t>
  </si>
  <si>
    <t>33614412</t>
  </si>
  <si>
    <t>33614154</t>
  </si>
  <si>
    <t>Мухинское</t>
  </si>
  <si>
    <t>33614424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</si>
  <si>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</si>
  <si>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</si>
  <si>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</si>
  <si>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</si>
  <si>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</si>
  <si>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</si>
  <si>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</si>
  <si>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</si>
  <si>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</si>
  <si>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33614453</t>
  </si>
  <si>
    <t>Пижанский муниципальный район</t>
  </si>
  <si>
    <t>Ахмановское</t>
  </si>
  <si>
    <t>33631404</t>
  </si>
  <si>
    <t>S:\ОБЩАЯ\133 Плата граждан за ДЕКАБРЬ 2014 (ДО 13.12.2014)\ПРОВЕРЯЕМ+\RU43.OREP.KU.2014.MONTHLY.12(Report_No_34)Пижанский+.xls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</si>
  <si>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</si>
  <si>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</si>
  <si>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</si>
  <si>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</si>
  <si>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</si>
  <si>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</si>
  <si>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</si>
  <si>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</si>
  <si>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</si>
  <si>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</si>
  <si>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Подосиновский муниципальный район</t>
  </si>
  <si>
    <t>Демьяновское городское поселение</t>
  </si>
  <si>
    <t>33632154</t>
  </si>
  <si>
    <t>S:\ОБЩАЯ\133 Плата граждан за ДЕКАБРЬ 2014 (ДО 13.12.2014)\ПРОВЕРЯЕМ+\RU43.OREP.KU.2014.MONTHLY.12(Report_No_35) Подосиновский+.xls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</si>
  <si>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</si>
  <si>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</si>
  <si>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</si>
  <si>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</si>
  <si>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</si>
  <si>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</si>
  <si>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</si>
  <si>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</si>
  <si>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</si>
  <si>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</si>
  <si>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Лузский муниципальный район</t>
  </si>
  <si>
    <t>Город Луза</t>
  </si>
  <si>
    <t>33622101</t>
  </si>
  <si>
    <t>S:\ОБЩАЯ\133 Плата граждан за ДЕКАБРЬ 2014 (ДО 13.12.2014)\ПРОВЕРЯЕМ+\RU43.OREP.KU.2014.MONTHLY.12(Report_No_22) Лузский +.xls</t>
  </si>
  <si>
    <t>Папуловское</t>
  </si>
  <si>
    <t>33622428</t>
  </si>
  <si>
    <t>Поселок Лальск</t>
  </si>
  <si>
    <t>33622154</t>
  </si>
  <si>
    <t>Слободской</t>
  </si>
  <si>
    <t>33713000</t>
  </si>
  <si>
    <t>S:\ОБЩАЯ\133 Плата граждан за ДЕКАБРЬ 2014 (ДО 13.12.2014)\ПРОВЕРЯЕМ+\RU43.OREP.KU.2014.MONTHLY.12(Report_No_38) г. Слободской.xls</t>
  </si>
  <si>
    <t>Кикнурский муниципальный район</t>
  </si>
  <si>
    <t>Ваштрангское</t>
  </si>
  <si>
    <t>33616408</t>
  </si>
  <si>
    <t>S:\ОБЩАЯ\133 Плата граждан за ДЕКАБРЬ 2014 (ДО 13.12.2014)\ПРОВЕРЯЕМ+\RU43.OREP.KU.2014.MONTHLY.12(Report_No_12)КикнурскийАО+.xls</t>
  </si>
  <si>
    <t>Кокшагское</t>
  </si>
  <si>
    <t>33616414</t>
  </si>
  <si>
    <t>Поселок Кикнур</t>
  </si>
  <si>
    <t>33616151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</si>
  <si>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</si>
  <si>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</si>
  <si>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</si>
  <si>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</si>
  <si>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</si>
  <si>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</si>
  <si>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</si>
  <si>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</si>
  <si>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Спасское</t>
  </si>
  <si>
    <t>33619484</t>
  </si>
  <si>
    <t>S:\ОБЩАЯ\133 Плата граждан за ДЕКАБРЬ 2014 (ДО 13.12.2014)\ПРОВЕРЯЕМ+\RU43.OREP.KU.2014.MONTHLY.12(Report_No_18) Котельничский +.xls</t>
  </si>
  <si>
    <t>Сретенское</t>
  </si>
  <si>
    <t>33619486</t>
  </si>
  <si>
    <t>Чистопольское</t>
  </si>
  <si>
    <t>33619490</t>
  </si>
  <si>
    <t>Юбилейное</t>
  </si>
  <si>
    <t>33619448</t>
  </si>
  <si>
    <t>Юрьевское</t>
  </si>
  <si>
    <t>33619494</t>
  </si>
  <si>
    <t>Даровской муниципальный район</t>
  </si>
  <si>
    <t>Верховонданское</t>
  </si>
  <si>
    <t>33612412</t>
  </si>
  <si>
    <t>S:\ОБЩАЯ\133 Плата граждан за ДЕКАБРЬ 2014 (ДО 13.12.2014)\ПРОВЕРЯЕМ+\RU43.OREP.KU.2014.MONTHLY.12(Report_No_9)Даровской+.xls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</si>
  <si>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</si>
  <si>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</si>
  <si>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</si>
  <si>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</si>
  <si>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</si>
  <si>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</si>
  <si>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</si>
  <si>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</si>
  <si>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</si>
  <si>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</si>
  <si>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Кирово-Чепецк</t>
  </si>
  <si>
    <t>33707000</t>
  </si>
  <si>
    <t>S:\ОБЩАЯ\133 Плата граждан за ДЕКАБРЬ 2014 (ДО 13.12.2014)\ПРОВЕРЯЕМ+\RU43.OREP.KU.2014.MONTHLY.12(Report_No_15) г. Кирово-Чепецк +.xls</t>
  </si>
  <si>
    <t>Аджимское</t>
  </si>
  <si>
    <t>33623404</t>
  </si>
  <si>
    <t>S:\ОБЩАЯ\133 Плата граждан за ДЕКАБРЬ 2014 (ДО 13.12.2014)\ПРОВЕРЯЕМ+\RU43.OREP.KU.2014.MONTHLY.12(Report_No_23) Малмыжский+.xls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</si>
  <si>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</si>
  <si>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</si>
  <si>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</si>
  <si>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</si>
  <si>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</si>
  <si>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</si>
  <si>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</si>
  <si>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</si>
  <si>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</si>
  <si>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</si>
  <si>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</si>
  <si>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</si>
  <si>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</si>
  <si>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</si>
  <si>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</si>
  <si>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</si>
  <si>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</si>
  <si>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</si>
  <si>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</si>
  <si>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</si>
  <si>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</si>
  <si>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</si>
  <si>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</si>
  <si>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</si>
  <si>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</si>
  <si>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</si>
  <si>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</si>
  <si>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</si>
  <si>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r>
      <t xml:space="preserve"> </t>
    </r>
    <r>
      <rPr>
        <sz val="16"/>
        <color indexed="8"/>
        <rFont val="Calibri"/>
        <family val="2"/>
      </rPr>
      <t>Мониторинг соблюдения предельных индексов изменения вносимой платы граждан на КУ за декабрь 2014 года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</si>
</sst>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8"/>
      <name val="Tahoma"/>
      <family val="2"/>
    </font>
    <font>
      <u val="single"/>
      <sz val="8.1"/>
      <color indexed="12"/>
      <name val="Tahoma"/>
      <family val="2"/>
    </font>
    <font>
      <sz val="8.1"/>
      <color indexed="1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0"/>
    </font>
    <font>
      <b/>
      <u val="single"/>
      <sz val="11"/>
      <color indexed="12"/>
      <name val="Arial"/>
      <family val="2"/>
    </font>
    <font>
      <b/>
      <sz val="10"/>
      <color indexed="22"/>
      <name val="Wingdings 3"/>
      <family val="1"/>
    </font>
    <font>
      <sz val="16"/>
      <color indexed="8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1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3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49" fontId="24" fillId="0" borderId="0" applyBorder="0">
      <alignment vertical="top"/>
      <protection/>
    </xf>
    <xf numFmtId="0" fontId="2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18" fillId="0" borderId="0" xfId="0" applyNumberFormat="1" applyFont="1" applyBorder="1" applyAlignment="1" applyProtection="1">
      <alignment vertical="center" wrapText="1"/>
      <protection/>
    </xf>
    <xf numFmtId="49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vertical="center" wrapText="1"/>
      <protection/>
    </xf>
    <xf numFmtId="0" fontId="19" fillId="0" borderId="0" xfId="0" applyNumberFormat="1" applyFont="1" applyBorder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0" fontId="0" fillId="0" borderId="11" xfId="0" applyNumberFormat="1" applyFill="1" applyBorder="1" applyAlignment="1" applyProtection="1">
      <alignment horizontal="left" vertical="center" wrapText="1"/>
      <protection/>
    </xf>
    <xf numFmtId="0" fontId="0" fillId="0" borderId="12" xfId="0" applyNumberFormat="1" applyFill="1" applyBorder="1" applyAlignment="1" applyProtection="1">
      <alignment horizontal="left" vertical="center" wrapText="1"/>
      <protection/>
    </xf>
    <xf numFmtId="0" fontId="0" fillId="0" borderId="13" xfId="0" applyNumberForma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9" fillId="33" borderId="0" xfId="0" applyFont="1" applyFill="1" applyBorder="1" applyAlignment="1" applyProtection="1">
      <alignment vertical="center" wrapText="1"/>
      <protection/>
    </xf>
    <xf numFmtId="0" fontId="20" fillId="0" borderId="12" xfId="0" applyFont="1" applyBorder="1" applyAlignment="1">
      <alignment horizontal="right" vertical="center" wrapText="1" indent="1"/>
    </xf>
    <xf numFmtId="0" fontId="20" fillId="0" borderId="13" xfId="0" applyFont="1" applyBorder="1" applyAlignment="1">
      <alignment horizontal="right" vertical="center" wrapText="1" indent="1"/>
    </xf>
    <xf numFmtId="164" fontId="0" fillId="34" borderId="12" xfId="0" applyNumberFormat="1" applyFont="1" applyFill="1" applyBorder="1" applyAlignment="1" applyProtection="1">
      <alignment horizontal="center" vertical="center"/>
      <protection/>
    </xf>
    <xf numFmtId="0" fontId="0" fillId="35" borderId="13" xfId="0" applyFill="1" applyBorder="1" applyAlignment="1" applyProtection="1">
      <alignment horizontal="left" vertical="center" wrapText="1" indent="1"/>
      <protection/>
    </xf>
    <xf numFmtId="0" fontId="0" fillId="35" borderId="14" xfId="0" applyFont="1" applyFill="1" applyBorder="1" applyAlignment="1" applyProtection="1">
      <alignment horizontal="left" vertical="center" wrapText="1" indent="1"/>
      <protection/>
    </xf>
    <xf numFmtId="0" fontId="0" fillId="35" borderId="11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49" fontId="22" fillId="0" borderId="0" xfId="42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65" fontId="0" fillId="0" borderId="15" xfId="5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5" xfId="55" applyFont="1" applyFill="1" applyBorder="1" applyAlignment="1" applyProtection="1">
      <alignment horizontal="center" vertical="center" textRotation="90" wrapText="1"/>
      <protection/>
    </xf>
    <xf numFmtId="0" fontId="0" fillId="0" borderId="12" xfId="55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24" fillId="33" borderId="15" xfId="56" applyFont="1" applyFill="1" applyBorder="1" applyAlignment="1" applyProtection="1">
      <alignment horizontal="center" vertical="center" wrapText="1"/>
      <protection/>
    </xf>
    <xf numFmtId="0" fontId="0" fillId="33" borderId="15" xfId="56" applyFont="1" applyFill="1" applyBorder="1" applyAlignment="1" applyProtection="1">
      <alignment horizontal="center" vertical="center" wrapText="1"/>
      <protection/>
    </xf>
    <xf numFmtId="165" fontId="0" fillId="0" borderId="16" xfId="5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16" xfId="55" applyFont="1" applyFill="1" applyBorder="1" applyAlignment="1" applyProtection="1">
      <alignment horizontal="center" vertical="center" textRotation="90" wrapText="1"/>
      <protection/>
    </xf>
    <xf numFmtId="0" fontId="24" fillId="0" borderId="12" xfId="55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24" fillId="33" borderId="16" xfId="56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165" fontId="0" fillId="0" borderId="17" xfId="5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17" xfId="55" applyFont="1" applyFill="1" applyBorder="1" applyAlignment="1" applyProtection="1">
      <alignment horizontal="center" vertical="center" textRotation="90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24" fillId="33" borderId="17" xfId="56" applyFont="1" applyFill="1" applyBorder="1" applyAlignment="1" applyProtection="1">
      <alignment horizontal="center" vertical="center" wrapText="1"/>
      <protection/>
    </xf>
    <xf numFmtId="0" fontId="18" fillId="33" borderId="18" xfId="50" applyFont="1" applyFill="1" applyBorder="1" applyAlignment="1" applyProtection="1">
      <alignment horizontal="center" vertical="center" wrapText="1"/>
      <protection/>
    </xf>
    <xf numFmtId="0" fontId="0" fillId="33" borderId="19" xfId="50" applyFont="1" applyFill="1" applyBorder="1" applyAlignment="1" applyProtection="1">
      <alignment horizontal="center" vertical="center" wrapText="1"/>
      <protection/>
    </xf>
    <xf numFmtId="0" fontId="0" fillId="33" borderId="20" xfId="50" applyFont="1" applyFill="1" applyBorder="1" applyAlignment="1" applyProtection="1">
      <alignment horizontal="center" vertical="center" wrapText="1"/>
      <protection/>
    </xf>
    <xf numFmtId="0" fontId="0" fillId="33" borderId="0" xfId="50" applyFont="1" applyFill="1" applyBorder="1" applyAlignment="1" applyProtection="1">
      <alignment horizontal="center" vertical="center" wrapText="1"/>
      <protection/>
    </xf>
    <xf numFmtId="0" fontId="27" fillId="0" borderId="0" xfId="43" applyFont="1" applyFill="1" applyBorder="1" applyAlignment="1" applyProtection="1">
      <alignment horizontal="center" vertical="center" wrapText="1"/>
      <protection/>
    </xf>
    <xf numFmtId="0" fontId="24" fillId="0" borderId="12" xfId="50" applyNumberFormat="1" applyFont="1" applyFill="1" applyBorder="1" applyAlignment="1" applyProtection="1">
      <alignment horizontal="center" vertical="center" wrapText="1"/>
      <protection/>
    </xf>
    <xf numFmtId="49" fontId="24" fillId="0" borderId="12" xfId="50" applyNumberFormat="1" applyFont="1" applyFill="1" applyBorder="1" applyAlignment="1" applyProtection="1">
      <alignment horizontal="center" vertical="center" wrapText="1"/>
      <protection/>
    </xf>
    <xf numFmtId="49" fontId="24" fillId="34" borderId="12" xfId="50" applyNumberFormat="1" applyFont="1" applyFill="1" applyBorder="1" applyAlignment="1" applyProtection="1">
      <alignment horizontal="center" vertical="center" wrapText="1"/>
      <protection/>
    </xf>
    <xf numFmtId="3" fontId="24" fillId="36" borderId="13" xfId="50" applyNumberFormat="1" applyFont="1" applyFill="1" applyBorder="1" applyAlignment="1" applyProtection="1">
      <alignment horizontal="center" vertical="center" wrapText="1"/>
      <protection/>
    </xf>
    <xf numFmtId="4" fontId="24" fillId="36" borderId="13" xfId="50" applyNumberFormat="1" applyFont="1" applyFill="1" applyBorder="1" applyAlignment="1" applyProtection="1">
      <alignment horizontal="center" vertical="center" wrapText="1"/>
      <protection/>
    </xf>
    <xf numFmtId="165" fontId="24" fillId="36" borderId="13" xfId="50" applyNumberFormat="1" applyFont="1" applyFill="1" applyBorder="1" applyAlignment="1" applyProtection="1">
      <alignment horizontal="center" vertical="center" wrapText="1"/>
      <protection/>
    </xf>
    <xf numFmtId="0" fontId="23" fillId="37" borderId="12" xfId="0" applyFont="1" applyFill="1" applyBorder="1" applyAlignment="1" applyProtection="1">
      <alignment horizontal="center" vertical="center" wrapText="1"/>
      <protection/>
    </xf>
    <xf numFmtId="165" fontId="24" fillId="0" borderId="12" xfId="50" applyNumberFormat="1" applyFont="1" applyFill="1" applyBorder="1" applyAlignment="1" applyProtection="1">
      <alignment horizontal="center" vertical="center" wrapText="1"/>
      <protection/>
    </xf>
    <xf numFmtId="165" fontId="24" fillId="36" borderId="12" xfId="50" applyNumberFormat="1" applyFont="1" applyFill="1" applyBorder="1" applyAlignment="1" applyProtection="1">
      <alignment horizontal="center" vertical="center" wrapText="1"/>
      <protection/>
    </xf>
    <xf numFmtId="4" fontId="24" fillId="0" borderId="12" xfId="5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vertical="center" wrapText="1"/>
      <protection/>
    </xf>
    <xf numFmtId="4" fontId="24" fillId="0" borderId="13" xfId="5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Border="1" applyAlignment="1" applyProtection="1">
      <alignment horizontal="center" vertical="center" wrapText="1"/>
      <protection/>
    </xf>
    <xf numFmtId="0" fontId="23" fillId="38" borderId="12" xfId="0" applyFont="1" applyFill="1" applyBorder="1" applyAlignment="1" applyProtection="1">
      <alignment horizontal="center" vertical="center" wrapText="1"/>
      <protection/>
    </xf>
    <xf numFmtId="0" fontId="18" fillId="33" borderId="21" xfId="50" applyFont="1" applyFill="1" applyBorder="1" applyAlignment="1" applyProtection="1">
      <alignment horizontal="center" vertical="center" wrapText="1"/>
      <protection/>
    </xf>
    <xf numFmtId="0" fontId="0" fillId="33" borderId="22" xfId="50" applyFont="1" applyFill="1" applyBorder="1" applyAlignment="1" applyProtection="1">
      <alignment horizontal="center" vertical="center" wrapText="1"/>
      <protection/>
    </xf>
    <xf numFmtId="0" fontId="0" fillId="33" borderId="23" xfId="50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vertical="center" wrapText="1"/>
      <protection/>
    </xf>
    <xf numFmtId="0" fontId="0" fillId="0" borderId="13" xfId="55" applyNumberFormat="1" applyFont="1" applyFill="1" applyBorder="1" applyAlignment="1" applyProtection="1">
      <alignment horizontal="center" vertical="center" wrapText="1"/>
      <protection/>
    </xf>
    <xf numFmtId="0" fontId="0" fillId="0" borderId="14" xfId="55" applyNumberFormat="1" applyFont="1" applyFill="1" applyBorder="1" applyAlignment="1" applyProtection="1">
      <alignment horizontal="center" vertical="center" wrapText="1"/>
      <protection/>
    </xf>
    <xf numFmtId="0" fontId="0" fillId="0" borderId="11" xfId="55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_ЖКУ_проект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&#1048;&#1085;&#1076;&#1077;&#1082;&#1089;&#1099; &#1088;&#1086;&#1089;&#1090;&#1072;'!A1" /><Relationship Id="rId3" Type="http://schemas.openxmlformats.org/officeDocument/2006/relationships/hyperlink" Target="#'&#1048;&#1085;&#1076;&#1077;&#1082;&#1089;&#1099; &#1088;&#1086;&#1089;&#1090;&#1072;'!A1" /><Relationship Id="rId4" Type="http://schemas.openxmlformats.org/officeDocument/2006/relationships/image" Target="../media/image2.png" /><Relationship Id="rId5" Type="http://schemas.openxmlformats.org/officeDocument/2006/relationships/hyperlink" Target="#'&#1048;&#1085;&#1076;&#1077;&#1082;&#1089;&#1099; &#1088;&#1086;&#1089;&#1090;&#1072;'!A1" /><Relationship Id="rId6" Type="http://schemas.openxmlformats.org/officeDocument/2006/relationships/hyperlink" Target="#'&#1048;&#1085;&#1076;&#1077;&#1082;&#1089;&#1099; &#1088;&#1086;&#1089;&#1090;&#1072;'!A1" /><Relationship Id="rId7" Type="http://schemas.openxmlformats.org/officeDocument/2006/relationships/image" Target="../media/image3.png" /><Relationship Id="rId8" Type="http://schemas.openxmlformats.org/officeDocument/2006/relationships/hyperlink" Target="#'&#1048;&#1085;&#1076;&#1077;&#1082;&#1089;&#1099; &#1088;&#1086;&#1089;&#1090;&#1072;'!A1" /><Relationship Id="rId9" Type="http://schemas.openxmlformats.org/officeDocument/2006/relationships/hyperlink" Target="#'&#1048;&#1085;&#1076;&#1077;&#1082;&#1089;&#1099; &#1088;&#1086;&#1089;&#1090;&#1072;'!A1" /><Relationship Id="rId10" Type="http://schemas.openxmlformats.org/officeDocument/2006/relationships/image" Target="../media/image4.png" /><Relationship Id="rId11" Type="http://schemas.openxmlformats.org/officeDocument/2006/relationships/hyperlink" Target="#'&#1048;&#1085;&#1076;&#1077;&#1082;&#1089;&#1099; &#1088;&#1086;&#1089;&#1090;&#1072;'!A1" /><Relationship Id="rId12" Type="http://schemas.openxmlformats.org/officeDocument/2006/relationships/hyperlink" Target="#'&#1048;&#1085;&#1076;&#1077;&#1082;&#1089;&#1099; &#1088;&#1086;&#1089;&#1090;&#1072;'!A1" /><Relationship Id="rId13" Type="http://schemas.openxmlformats.org/officeDocument/2006/relationships/image" Target="../media/image5.png" /><Relationship Id="rId14" Type="http://schemas.openxmlformats.org/officeDocument/2006/relationships/hyperlink" Target="#'&#1048;&#1085;&#1076;&#1077;&#1082;&#1089;&#1099; &#1088;&#1086;&#1089;&#1090;&#1072;'!A1" /><Relationship Id="rId15" Type="http://schemas.openxmlformats.org/officeDocument/2006/relationships/hyperlink" Target="#'&#1048;&#1085;&#1076;&#1077;&#1082;&#1089;&#1099; &#1088;&#1086;&#1089;&#1090;&#1072;'!A1" /><Relationship Id="rId16" Type="http://schemas.openxmlformats.org/officeDocument/2006/relationships/image" Target="../media/image6.png" /><Relationship Id="rId17" Type="http://schemas.openxmlformats.org/officeDocument/2006/relationships/hyperlink" Target="#'&#1048;&#1085;&#1076;&#1077;&#1082;&#1089;&#1099; &#1088;&#1086;&#1089;&#1090;&#1072;'!A1" /><Relationship Id="rId18" Type="http://schemas.openxmlformats.org/officeDocument/2006/relationships/hyperlink" Target="#'&#1048;&#1085;&#1076;&#1077;&#1082;&#1089;&#1099; &#1088;&#1086;&#1089;&#1090;&#1072;'!A1" /><Relationship Id="rId19" Type="http://schemas.openxmlformats.org/officeDocument/2006/relationships/image" Target="../media/image7.png" /><Relationship Id="rId20" Type="http://schemas.openxmlformats.org/officeDocument/2006/relationships/hyperlink" Target="#'&#1048;&#1085;&#1076;&#1077;&#1082;&#1089;&#1099; &#1088;&#1086;&#1089;&#1090;&#1072;'!A1" /><Relationship Id="rId21" Type="http://schemas.openxmlformats.org/officeDocument/2006/relationships/hyperlink" Target="#'&#1048;&#1085;&#1076;&#1077;&#1082;&#1089;&#1099; &#1088;&#1086;&#1089;&#1090;&#1072;'!A1" /><Relationship Id="rId22" Type="http://schemas.openxmlformats.org/officeDocument/2006/relationships/image" Target="../media/image8.png" /><Relationship Id="rId23" Type="http://schemas.openxmlformats.org/officeDocument/2006/relationships/hyperlink" Target="#'&#1048;&#1085;&#1076;&#1077;&#1082;&#1089;&#1099; &#1088;&#1086;&#1089;&#1090;&#1072;'!A1" /><Relationship Id="rId24" Type="http://schemas.openxmlformats.org/officeDocument/2006/relationships/hyperlink" Target="#'&#1048;&#1085;&#1076;&#1077;&#1082;&#1089;&#1099; &#1088;&#1086;&#1089;&#1090;&#1072;'!A1" /><Relationship Id="rId25" Type="http://schemas.openxmlformats.org/officeDocument/2006/relationships/hyperlink" Target="#'&#1048;&#1085;&#1076;&#1077;&#1082;&#1089;&#1099; &#1088;&#1086;&#1089;&#1090;&#1072;'!A1" /><Relationship Id="rId26" Type="http://schemas.openxmlformats.org/officeDocument/2006/relationships/hyperlink" Target="#'&#1048;&#1085;&#1076;&#1077;&#1082;&#1089;&#1099; &#1088;&#1086;&#1089;&#1090;&#1072;'!A1" /><Relationship Id="rId27" Type="http://schemas.openxmlformats.org/officeDocument/2006/relationships/hyperlink" Target="#'&#1048;&#1085;&#1076;&#1077;&#1082;&#1089;&#1099; &#1088;&#1086;&#1089;&#1090;&#1072;'!A1" /><Relationship Id="rId28" Type="http://schemas.openxmlformats.org/officeDocument/2006/relationships/hyperlink" Target="#'&#1048;&#1085;&#1076;&#1077;&#1082;&#1089;&#1099; &#1088;&#1086;&#1089;&#1090;&#1072;'!A1" /><Relationship Id="rId29" Type="http://schemas.openxmlformats.org/officeDocument/2006/relationships/image" Target="../media/image9.png" /><Relationship Id="rId30" Type="http://schemas.openxmlformats.org/officeDocument/2006/relationships/hyperlink" Target="#'&#1048;&#1085;&#1076;&#1077;&#1082;&#1089;&#1099; &#1088;&#1086;&#1089;&#1090;&#1072;'!A1" /><Relationship Id="rId31" Type="http://schemas.openxmlformats.org/officeDocument/2006/relationships/hyperlink" Target="#'&#1048;&#1085;&#1076;&#1077;&#1082;&#1089;&#1099; &#1088;&#1086;&#1089;&#1090;&#1072;'!A1" /><Relationship Id="rId32" Type="http://schemas.openxmlformats.org/officeDocument/2006/relationships/image" Target="../media/image10.png" /><Relationship Id="rId33" Type="http://schemas.openxmlformats.org/officeDocument/2006/relationships/hyperlink" Target="#'&#1048;&#1085;&#1076;&#1077;&#1082;&#1089;&#1099; &#1088;&#1086;&#1089;&#1090;&#1072;'!A1" /><Relationship Id="rId34" Type="http://schemas.openxmlformats.org/officeDocument/2006/relationships/hyperlink" Target="#'&#1048;&#1085;&#1076;&#1077;&#1082;&#1089;&#1099; &#1088;&#1086;&#1089;&#1090;&#1072;'!A1" /><Relationship Id="rId35" Type="http://schemas.openxmlformats.org/officeDocument/2006/relationships/image" Target="../media/image11.png" /><Relationship Id="rId36" Type="http://schemas.openxmlformats.org/officeDocument/2006/relationships/hyperlink" Target="#'&#1048;&#1085;&#1076;&#1077;&#1082;&#1089;&#1099; &#1088;&#1086;&#1089;&#1090;&#1072;'!A1" /><Relationship Id="rId37" Type="http://schemas.openxmlformats.org/officeDocument/2006/relationships/hyperlink" Target="#'&#1048;&#1085;&#1076;&#1077;&#1082;&#1089;&#1099; &#1088;&#1086;&#1089;&#1090;&#1072;'!A1" /><Relationship Id="rId38" Type="http://schemas.openxmlformats.org/officeDocument/2006/relationships/image" Target="../media/image12.png" /><Relationship Id="rId39" Type="http://schemas.openxmlformats.org/officeDocument/2006/relationships/hyperlink" Target="#'&#1048;&#1085;&#1076;&#1077;&#1082;&#1089;&#1099; &#1088;&#1086;&#1089;&#1090;&#1072;'!A1" /><Relationship Id="rId40" Type="http://schemas.openxmlformats.org/officeDocument/2006/relationships/hyperlink" Target="#'&#1048;&#1085;&#1076;&#1077;&#1082;&#1089;&#1099; &#1088;&#1086;&#1089;&#1090;&#1072;'!A1" /><Relationship Id="rId41" Type="http://schemas.openxmlformats.org/officeDocument/2006/relationships/image" Target="../media/image13.png" /><Relationship Id="rId42" Type="http://schemas.openxmlformats.org/officeDocument/2006/relationships/image" Target="../media/image14.png" /><Relationship Id="rId43" Type="http://schemas.openxmlformats.org/officeDocument/2006/relationships/image" Target="../media/image15.png" /><Relationship Id="rId44" Type="http://schemas.openxmlformats.org/officeDocument/2006/relationships/image" Target="../media/image16.png" /><Relationship Id="rId45" Type="http://schemas.openxmlformats.org/officeDocument/2006/relationships/image" Target="../media/image17.png" /><Relationship Id="rId46" Type="http://schemas.openxmlformats.org/officeDocument/2006/relationships/image" Target="../media/image18.png" /><Relationship Id="rId47" Type="http://schemas.openxmlformats.org/officeDocument/2006/relationships/image" Target="../media/image19.png" /><Relationship Id="rId48" Type="http://schemas.openxmlformats.org/officeDocument/2006/relationships/image" Target="../media/image20.png" /><Relationship Id="rId49" Type="http://schemas.openxmlformats.org/officeDocument/2006/relationships/image" Target="../media/image21.png" /><Relationship Id="rId50" Type="http://schemas.openxmlformats.org/officeDocument/2006/relationships/image" Target="../media/image22.png" /><Relationship Id="rId51" Type="http://schemas.openxmlformats.org/officeDocument/2006/relationships/image" Target="../media/image23.png" /><Relationship Id="rId52" Type="http://schemas.openxmlformats.org/officeDocument/2006/relationships/image" Target="../media/image24.png" /><Relationship Id="rId53" Type="http://schemas.openxmlformats.org/officeDocument/2006/relationships/image" Target="../media/image25.png" /><Relationship Id="rId54" Type="http://schemas.openxmlformats.org/officeDocument/2006/relationships/image" Target="../media/image26.png" /><Relationship Id="rId55" Type="http://schemas.openxmlformats.org/officeDocument/2006/relationships/image" Target="../media/image27.png" /><Relationship Id="rId56" Type="http://schemas.openxmlformats.org/officeDocument/2006/relationships/image" Target="../media/image28.png" /><Relationship Id="rId57" Type="http://schemas.openxmlformats.org/officeDocument/2006/relationships/image" Target="../media/image29.png" /><Relationship Id="rId58" Type="http://schemas.openxmlformats.org/officeDocument/2006/relationships/image" Target="../media/image30.png" /><Relationship Id="rId59" Type="http://schemas.openxmlformats.org/officeDocument/2006/relationships/image" Target="../media/image31.png" /><Relationship Id="rId60" Type="http://schemas.openxmlformats.org/officeDocument/2006/relationships/hyperlink" Target="#'&#1048;&#1085;&#1076;&#1077;&#1082;&#1089;&#1099; &#1088;&#1086;&#1089;&#1090;&#1072;'!A1" /><Relationship Id="rId61" Type="http://schemas.openxmlformats.org/officeDocument/2006/relationships/hyperlink" Target="#'&#1048;&#1085;&#1076;&#1077;&#1082;&#1089;&#1099; &#1088;&#1086;&#1089;&#1090;&#1072;'!A1" /><Relationship Id="rId62" Type="http://schemas.openxmlformats.org/officeDocument/2006/relationships/hyperlink" Target="#'&#1048;&#1085;&#1076;&#1077;&#1082;&#1089;&#1099; &#1088;&#1086;&#1089;&#1090;&#1072;'!A1" /><Relationship Id="rId63" Type="http://schemas.openxmlformats.org/officeDocument/2006/relationships/hyperlink" Target="#'&#1048;&#1085;&#1076;&#1077;&#1082;&#1089;&#1099; &#1088;&#1086;&#1089;&#1090;&#1072;'!A1" /><Relationship Id="rId64" Type="http://schemas.openxmlformats.org/officeDocument/2006/relationships/hyperlink" Target="#'&#1048;&#1085;&#1076;&#1077;&#1082;&#1089;&#1099; &#1088;&#1086;&#1089;&#1090;&#1072;'!A1" /><Relationship Id="rId65" Type="http://schemas.openxmlformats.org/officeDocument/2006/relationships/hyperlink" Target="#'&#1048;&#1085;&#1076;&#1077;&#1082;&#1089;&#1099; &#1088;&#1086;&#1089;&#1090;&#1072;'!A1" /><Relationship Id="rId66" Type="http://schemas.openxmlformats.org/officeDocument/2006/relationships/hyperlink" Target="#'&#1048;&#1085;&#1076;&#1077;&#1082;&#1089;&#1099; &#1088;&#1086;&#1089;&#1090;&#1072;'!A1" /><Relationship Id="rId67" Type="http://schemas.openxmlformats.org/officeDocument/2006/relationships/hyperlink" Target="#'&#1048;&#1085;&#1076;&#1077;&#1082;&#1089;&#1099; &#1088;&#1086;&#1089;&#1090;&#1072;'!A1" /><Relationship Id="rId68" Type="http://schemas.openxmlformats.org/officeDocument/2006/relationships/image" Target="../media/image32.png" /><Relationship Id="rId69" Type="http://schemas.openxmlformats.org/officeDocument/2006/relationships/hyperlink" Target="#'&#1048;&#1085;&#1076;&#1077;&#1082;&#1089;&#1099; &#1088;&#1086;&#1089;&#1090;&#1072;'!A1" /><Relationship Id="rId70" Type="http://schemas.openxmlformats.org/officeDocument/2006/relationships/hyperlink" Target="#'&#1048;&#1085;&#1076;&#1077;&#1082;&#1089;&#1099; &#1088;&#1086;&#1089;&#1090;&#1072;'!A1" /><Relationship Id="rId71" Type="http://schemas.openxmlformats.org/officeDocument/2006/relationships/hyperlink" Target="#'&#1048;&#1085;&#1076;&#1077;&#1082;&#1089;&#1099; &#1088;&#1086;&#1089;&#1090;&#1072;'!A1" /><Relationship Id="rId72" Type="http://schemas.openxmlformats.org/officeDocument/2006/relationships/hyperlink" Target="#'&#1048;&#1085;&#1076;&#1077;&#1082;&#1089;&#1099; &#1088;&#1086;&#1089;&#1090;&#1072;'!A1" /><Relationship Id="rId73" Type="http://schemas.openxmlformats.org/officeDocument/2006/relationships/hyperlink" Target="#'&#1048;&#1085;&#1076;&#1077;&#1082;&#1089;&#1099; &#1088;&#1086;&#1089;&#1090;&#1072;'!A1" /><Relationship Id="rId74" Type="http://schemas.openxmlformats.org/officeDocument/2006/relationships/hyperlink" Target="#'&#1048;&#1085;&#1076;&#1077;&#1082;&#1089;&#1099; &#1088;&#1086;&#1089;&#1090;&#1072;'!A1" /><Relationship Id="rId75" Type="http://schemas.openxmlformats.org/officeDocument/2006/relationships/image" Target="../media/image33.png" /><Relationship Id="rId76" Type="http://schemas.openxmlformats.org/officeDocument/2006/relationships/hyperlink" Target="#'&#1048;&#1085;&#1076;&#1077;&#1082;&#1089;&#1099; &#1088;&#1086;&#1089;&#1090;&#1072;'!A1" /><Relationship Id="rId77" Type="http://schemas.openxmlformats.org/officeDocument/2006/relationships/hyperlink" Target="#'&#1048;&#1085;&#1076;&#1077;&#1082;&#1089;&#1099; &#1088;&#1086;&#1089;&#1090;&#1072;'!A1" /><Relationship Id="rId78" Type="http://schemas.openxmlformats.org/officeDocument/2006/relationships/image" Target="../media/image34.png" /><Relationship Id="rId79" Type="http://schemas.openxmlformats.org/officeDocument/2006/relationships/hyperlink" Target="#'&#1048;&#1085;&#1076;&#1077;&#1082;&#1089;&#1099; &#1088;&#1086;&#1089;&#1090;&#1072;'!A1" /><Relationship Id="rId80" Type="http://schemas.openxmlformats.org/officeDocument/2006/relationships/hyperlink" Target="#'&#1048;&#1085;&#1076;&#1077;&#1082;&#1089;&#1099; &#1088;&#1086;&#1089;&#1090;&#1072;'!A1" /><Relationship Id="rId81" Type="http://schemas.openxmlformats.org/officeDocument/2006/relationships/hyperlink" Target="#'&#1048;&#1085;&#1076;&#1077;&#1082;&#1089;&#1099; &#1088;&#1086;&#1089;&#1090;&#1072;'!A1" /><Relationship Id="rId82" Type="http://schemas.openxmlformats.org/officeDocument/2006/relationships/hyperlink" Target="#'&#1048;&#1085;&#1076;&#1077;&#1082;&#1089;&#1099; &#1088;&#1086;&#1089;&#1090;&#1072;'!A1" /><Relationship Id="rId83" Type="http://schemas.openxmlformats.org/officeDocument/2006/relationships/hyperlink" Target="#'&#1048;&#1085;&#1076;&#1077;&#1082;&#1089;&#1099; &#1088;&#1086;&#1089;&#1090;&#1072;'!A1" /><Relationship Id="rId84" Type="http://schemas.openxmlformats.org/officeDocument/2006/relationships/hyperlink" Target="#'&#1048;&#1085;&#1076;&#1077;&#1082;&#1089;&#1099; &#1088;&#1086;&#1089;&#1090;&#1072;'!A1" /><Relationship Id="rId85" Type="http://schemas.openxmlformats.org/officeDocument/2006/relationships/hyperlink" Target="#'&#1048;&#1085;&#1076;&#1077;&#1082;&#1089;&#1099; &#1088;&#1086;&#1089;&#1090;&#1072;'!A1" /><Relationship Id="rId86" Type="http://schemas.openxmlformats.org/officeDocument/2006/relationships/hyperlink" Target="#'&#1048;&#1085;&#1076;&#1077;&#1082;&#1089;&#1099; &#1088;&#1086;&#1089;&#1090;&#1072;'!A1" /><Relationship Id="rId87" Type="http://schemas.openxmlformats.org/officeDocument/2006/relationships/hyperlink" Target="#'&#1048;&#1085;&#1076;&#1077;&#1082;&#1089;&#1099; &#1088;&#1086;&#1089;&#1090;&#1072;'!A1" /><Relationship Id="rId88" Type="http://schemas.openxmlformats.org/officeDocument/2006/relationships/hyperlink" Target="#'&#1048;&#1085;&#1076;&#1077;&#1082;&#1089;&#1099; &#1088;&#1086;&#1089;&#1090;&#1072;'!A1" /><Relationship Id="rId89" Type="http://schemas.openxmlformats.org/officeDocument/2006/relationships/hyperlink" Target="#'&#1048;&#1085;&#1076;&#1077;&#1082;&#1089;&#1099; &#1088;&#1086;&#1089;&#1090;&#1072;'!A1" /><Relationship Id="rId90" Type="http://schemas.openxmlformats.org/officeDocument/2006/relationships/hyperlink" Target="#'&#1048;&#1085;&#1076;&#1077;&#1082;&#1089;&#1099; &#1088;&#1086;&#1089;&#1090;&#1072;'!A1" /><Relationship Id="rId91" Type="http://schemas.openxmlformats.org/officeDocument/2006/relationships/hyperlink" Target="#'&#1048;&#1085;&#1076;&#1077;&#1082;&#1089;&#1099; &#1088;&#1086;&#1089;&#1090;&#1072;'!A1" /><Relationship Id="rId92" Type="http://schemas.openxmlformats.org/officeDocument/2006/relationships/hyperlink" Target="#'&#1048;&#1085;&#1076;&#1077;&#1082;&#1089;&#1099; &#1088;&#1086;&#1089;&#1090;&#1072;'!A1" /><Relationship Id="rId93" Type="http://schemas.openxmlformats.org/officeDocument/2006/relationships/hyperlink" Target="#'&#1048;&#1085;&#1076;&#1077;&#1082;&#1089;&#1099; &#1088;&#1086;&#1089;&#1090;&#1072;'!A1" /><Relationship Id="rId94" Type="http://schemas.openxmlformats.org/officeDocument/2006/relationships/hyperlink" Target="#'&#1048;&#1085;&#1076;&#1077;&#1082;&#1089;&#1099; &#1088;&#1086;&#1089;&#1090;&#1072;'!A1" /><Relationship Id="rId95" Type="http://schemas.openxmlformats.org/officeDocument/2006/relationships/hyperlink" Target="#'&#1048;&#1085;&#1076;&#1077;&#1082;&#1089;&#1099; &#1088;&#1086;&#1089;&#1090;&#1072;'!A1" /><Relationship Id="rId96" Type="http://schemas.openxmlformats.org/officeDocument/2006/relationships/hyperlink" Target="#'&#1048;&#1085;&#1076;&#1077;&#1082;&#1089;&#1099; &#1088;&#1086;&#1089;&#1090;&#1072;'!A1" /><Relationship Id="rId97" Type="http://schemas.openxmlformats.org/officeDocument/2006/relationships/hyperlink" Target="#'&#1048;&#1085;&#1076;&#1077;&#1082;&#1089;&#1099; &#1088;&#1086;&#1089;&#1090;&#1072;'!A1" /><Relationship Id="rId98" Type="http://schemas.openxmlformats.org/officeDocument/2006/relationships/hyperlink" Target="#'&#1048;&#1085;&#1076;&#1077;&#1082;&#1089;&#1099; &#1088;&#1086;&#1089;&#1090;&#1072;'!A1" /><Relationship Id="rId99" Type="http://schemas.openxmlformats.org/officeDocument/2006/relationships/image" Target="../media/image3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142875</xdr:colOff>
      <xdr:row>10</xdr:row>
      <xdr:rowOff>57150</xdr:rowOff>
    </xdr:from>
    <xdr:to>
      <xdr:col>19</xdr:col>
      <xdr:colOff>447675</xdr:colOff>
      <xdr:row>11</xdr:row>
      <xdr:rowOff>171450</xdr:rowOff>
    </xdr:to>
    <xdr:pic>
      <xdr:nvPicPr>
        <xdr:cNvPr id="1" name="PIC_GAS_MAX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1775" y="1304925"/>
          <a:ext cx="304800" cy="342900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17</xdr:col>
      <xdr:colOff>133350</xdr:colOff>
      <xdr:row>10</xdr:row>
      <xdr:rowOff>47625</xdr:rowOff>
    </xdr:from>
    <xdr:to>
      <xdr:col>17</xdr:col>
      <xdr:colOff>457200</xdr:colOff>
      <xdr:row>11</xdr:row>
      <xdr:rowOff>171450</xdr:rowOff>
    </xdr:to>
    <xdr:pic>
      <xdr:nvPicPr>
        <xdr:cNvPr id="2" name="PIC_HEATING_MAX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20200" y="1295400"/>
          <a:ext cx="323850" cy="352425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15</xdr:col>
      <xdr:colOff>133350</xdr:colOff>
      <xdr:row>10</xdr:row>
      <xdr:rowOff>57150</xdr:rowOff>
    </xdr:from>
    <xdr:to>
      <xdr:col>15</xdr:col>
      <xdr:colOff>447675</xdr:colOff>
      <xdr:row>11</xdr:row>
      <xdr:rowOff>180975</xdr:rowOff>
    </xdr:to>
    <xdr:pic>
      <xdr:nvPicPr>
        <xdr:cNvPr id="3" name="PIC_VOTV_MAX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1304925"/>
          <a:ext cx="314325" cy="352425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16</xdr:col>
      <xdr:colOff>133350</xdr:colOff>
      <xdr:row>10</xdr:row>
      <xdr:rowOff>57150</xdr:rowOff>
    </xdr:from>
    <xdr:to>
      <xdr:col>16</xdr:col>
      <xdr:colOff>457200</xdr:colOff>
      <xdr:row>11</xdr:row>
      <xdr:rowOff>180975</xdr:rowOff>
    </xdr:to>
    <xdr:pic>
      <xdr:nvPicPr>
        <xdr:cNvPr id="4" name="PIC_HOT_VSNA_MAX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639175" y="1304925"/>
          <a:ext cx="323850" cy="352425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18</xdr:col>
      <xdr:colOff>123825</xdr:colOff>
      <xdr:row>10</xdr:row>
      <xdr:rowOff>57150</xdr:rowOff>
    </xdr:from>
    <xdr:to>
      <xdr:col>18</xdr:col>
      <xdr:colOff>447675</xdr:colOff>
      <xdr:row>11</xdr:row>
      <xdr:rowOff>171450</xdr:rowOff>
    </xdr:to>
    <xdr:pic>
      <xdr:nvPicPr>
        <xdr:cNvPr id="5" name="PIC_EE_MAX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791700" y="1304925"/>
          <a:ext cx="323850" cy="342900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20</xdr:col>
      <xdr:colOff>123825</xdr:colOff>
      <xdr:row>10</xdr:row>
      <xdr:rowOff>57150</xdr:rowOff>
    </xdr:from>
    <xdr:to>
      <xdr:col>20</xdr:col>
      <xdr:colOff>447675</xdr:colOff>
      <xdr:row>11</xdr:row>
      <xdr:rowOff>180975</xdr:rowOff>
    </xdr:to>
    <xdr:pic>
      <xdr:nvPicPr>
        <xdr:cNvPr id="6" name="PIC_SF_MAX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953750" y="1304925"/>
          <a:ext cx="323850" cy="352425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14</xdr:col>
      <xdr:colOff>142875</xdr:colOff>
      <xdr:row>10</xdr:row>
      <xdr:rowOff>57150</xdr:rowOff>
    </xdr:from>
    <xdr:to>
      <xdr:col>14</xdr:col>
      <xdr:colOff>466725</xdr:colOff>
      <xdr:row>11</xdr:row>
      <xdr:rowOff>180975</xdr:rowOff>
    </xdr:to>
    <xdr:pic>
      <xdr:nvPicPr>
        <xdr:cNvPr id="7" name="PIC_VSNA_MAX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486650" y="1304925"/>
          <a:ext cx="323850" cy="352425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29</xdr:col>
      <xdr:colOff>142875</xdr:colOff>
      <xdr:row>10</xdr:row>
      <xdr:rowOff>47625</xdr:rowOff>
    </xdr:from>
    <xdr:to>
      <xdr:col>29</xdr:col>
      <xdr:colOff>457200</xdr:colOff>
      <xdr:row>11</xdr:row>
      <xdr:rowOff>171450</xdr:rowOff>
    </xdr:to>
    <xdr:pic>
      <xdr:nvPicPr>
        <xdr:cNvPr id="8" name="PIC_GAS_AVG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5801975" y="129540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142875</xdr:colOff>
      <xdr:row>10</xdr:row>
      <xdr:rowOff>38100</xdr:rowOff>
    </xdr:from>
    <xdr:to>
      <xdr:col>27</xdr:col>
      <xdr:colOff>466725</xdr:colOff>
      <xdr:row>11</xdr:row>
      <xdr:rowOff>161925</xdr:rowOff>
    </xdr:to>
    <xdr:pic>
      <xdr:nvPicPr>
        <xdr:cNvPr id="9" name="PIC_HEATING_AVG">
          <a:hlinkClick r:id="rId2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39925" y="1285875"/>
          <a:ext cx="3238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25</xdr:col>
      <xdr:colOff>142875</xdr:colOff>
      <xdr:row>10</xdr:row>
      <xdr:rowOff>47625</xdr:rowOff>
    </xdr:from>
    <xdr:to>
      <xdr:col>25</xdr:col>
      <xdr:colOff>457200</xdr:colOff>
      <xdr:row>11</xdr:row>
      <xdr:rowOff>171450</xdr:rowOff>
    </xdr:to>
    <xdr:pic>
      <xdr:nvPicPr>
        <xdr:cNvPr id="10" name="PIC_VOTV_AVG">
          <a:hlinkClick r:id="rId28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477875" y="129540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26</xdr:col>
      <xdr:colOff>142875</xdr:colOff>
      <xdr:row>10</xdr:row>
      <xdr:rowOff>47625</xdr:rowOff>
    </xdr:from>
    <xdr:to>
      <xdr:col>26</xdr:col>
      <xdr:colOff>457200</xdr:colOff>
      <xdr:row>11</xdr:row>
      <xdr:rowOff>171450</xdr:rowOff>
    </xdr:to>
    <xdr:pic>
      <xdr:nvPicPr>
        <xdr:cNvPr id="11" name="PIC_HOT_VSNA_AVG">
          <a:hlinkClick r:id="rId31"/>
        </xdr:cNvPr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058900" y="129540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133350</xdr:colOff>
      <xdr:row>10</xdr:row>
      <xdr:rowOff>47625</xdr:rowOff>
    </xdr:from>
    <xdr:to>
      <xdr:col>28</xdr:col>
      <xdr:colOff>457200</xdr:colOff>
      <xdr:row>11</xdr:row>
      <xdr:rowOff>171450</xdr:rowOff>
    </xdr:to>
    <xdr:pic>
      <xdr:nvPicPr>
        <xdr:cNvPr id="12" name="PIC_EE_AVG">
          <a:hlinkClick r:id="rId34"/>
        </xdr:cNvPr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5211425" y="1295400"/>
          <a:ext cx="3238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30</xdr:col>
      <xdr:colOff>133350</xdr:colOff>
      <xdr:row>10</xdr:row>
      <xdr:rowOff>47625</xdr:rowOff>
    </xdr:from>
    <xdr:to>
      <xdr:col>30</xdr:col>
      <xdr:colOff>447675</xdr:colOff>
      <xdr:row>11</xdr:row>
      <xdr:rowOff>171450</xdr:rowOff>
    </xdr:to>
    <xdr:pic>
      <xdr:nvPicPr>
        <xdr:cNvPr id="13" name="PIC_SF_AVG">
          <a:hlinkClick r:id="rId37"/>
        </xdr:cNvPr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6373475" y="129540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24</xdr:col>
      <xdr:colOff>142875</xdr:colOff>
      <xdr:row>10</xdr:row>
      <xdr:rowOff>47625</xdr:rowOff>
    </xdr:from>
    <xdr:to>
      <xdr:col>24</xdr:col>
      <xdr:colOff>457200</xdr:colOff>
      <xdr:row>11</xdr:row>
      <xdr:rowOff>171450</xdr:rowOff>
    </xdr:to>
    <xdr:pic>
      <xdr:nvPicPr>
        <xdr:cNvPr id="14" name="PIC_VSNA_AVG">
          <a:hlinkClick r:id="rId40"/>
        </xdr:cNvPr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2896850" y="129540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3</xdr:col>
      <xdr:colOff>9525</xdr:colOff>
      <xdr:row>0</xdr:row>
      <xdr:rowOff>0</xdr:rowOff>
    </xdr:from>
    <xdr:ext cx="2581275" cy="314325"/>
    <xdr:sp macro="[1]!KU_RATIO.REFRESH_RATIO">
      <xdr:nvSpPr>
        <xdr:cNvPr id="15" name="cmdReadIndexRatios"/>
        <xdr:cNvSpPr>
          <a:spLocks/>
        </xdr:cNvSpPr>
      </xdr:nvSpPr>
      <xdr:spPr>
        <a:xfrm>
          <a:off x="323850" y="0"/>
          <a:ext cx="2581275" cy="3143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Сформировать индексы роста из отчётов</a:t>
          </a:r>
        </a:p>
      </xdr:txBody>
    </xdr:sp>
    <xdr:clientData/>
  </xdr:oneCellAnchor>
  <xdr:twoCellAnchor editAs="oneCell">
    <xdr:from>
      <xdr:col>11</xdr:col>
      <xdr:colOff>0</xdr:colOff>
      <xdr:row>9</xdr:row>
      <xdr:rowOff>9525</xdr:rowOff>
    </xdr:from>
    <xdr:to>
      <xdr:col>11</xdr:col>
      <xdr:colOff>152400</xdr:colOff>
      <xdr:row>9</xdr:row>
      <xdr:rowOff>190500</xdr:rowOff>
    </xdr:to>
    <xdr:pic macro="[1]!KU_RATIO.SORT_CONTROL">
      <xdr:nvPicPr>
        <xdr:cNvPr id="16" name="SORT_MAX_SUBSID_ASC" descr="tick_circle_3887.png" hidden="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6000750" y="10668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9525</xdr:rowOff>
    </xdr:from>
    <xdr:to>
      <xdr:col>11</xdr:col>
      <xdr:colOff>152400</xdr:colOff>
      <xdr:row>9</xdr:row>
      <xdr:rowOff>190500</xdr:rowOff>
    </xdr:to>
    <xdr:pic macro="[1]!KU_RATIO.SORT_CONTROL">
      <xdr:nvPicPr>
        <xdr:cNvPr id="17" name="SORT_MAX_SUBSID_DESC" descr="tick_circle_3887.png" hidden="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6000750" y="10668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9525</xdr:rowOff>
    </xdr:from>
    <xdr:to>
      <xdr:col>11</xdr:col>
      <xdr:colOff>152400</xdr:colOff>
      <xdr:row>9</xdr:row>
      <xdr:rowOff>190500</xdr:rowOff>
    </xdr:to>
    <xdr:pic macro="[1]!KU_RATIO.SORT_CONTROL">
      <xdr:nvPicPr>
        <xdr:cNvPr id="18" name="SORT_MAX_SUBSID_UNDEF" descr="tick_circle_3887.png"/>
        <xdr:cNvPicPr preferRelativeResize="1">
          <a:picLocks noChangeAspect="0"/>
        </xdr:cNvPicPr>
      </xdr:nvPicPr>
      <xdr:blipFill>
        <a:blip r:embed="rId43"/>
        <a:stretch>
          <a:fillRect/>
        </a:stretch>
      </xdr:blipFill>
      <xdr:spPr>
        <a:xfrm>
          <a:off x="6000750" y="10668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8</xdr:row>
      <xdr:rowOff>19050</xdr:rowOff>
    </xdr:from>
    <xdr:to>
      <xdr:col>5</xdr:col>
      <xdr:colOff>161925</xdr:colOff>
      <xdr:row>8</xdr:row>
      <xdr:rowOff>266700</xdr:rowOff>
    </xdr:to>
    <xdr:pic macro="[1]!KU_RATIO.SORT_CONTROL">
      <xdr:nvPicPr>
        <xdr:cNvPr id="19" name="SORT_MO_ASC" descr="tick_circle_3887.png" hidden="1"/>
        <xdr:cNvPicPr preferRelativeResize="1">
          <a:picLocks noChangeAspect="0"/>
        </xdr:cNvPicPr>
      </xdr:nvPicPr>
      <xdr:blipFill>
        <a:blip r:embed="rId44"/>
        <a:stretch>
          <a:fillRect/>
        </a:stretch>
      </xdr:blipFill>
      <xdr:spPr>
        <a:xfrm>
          <a:off x="1752600" y="809625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8</xdr:row>
      <xdr:rowOff>19050</xdr:rowOff>
    </xdr:from>
    <xdr:to>
      <xdr:col>5</xdr:col>
      <xdr:colOff>161925</xdr:colOff>
      <xdr:row>8</xdr:row>
      <xdr:rowOff>266700</xdr:rowOff>
    </xdr:to>
    <xdr:pic macro="[1]!KU_RATIO.SORT_CONTROL">
      <xdr:nvPicPr>
        <xdr:cNvPr id="20" name="SORT_MO_DESC" descr="tick_circle_3887.png" hidden="1"/>
        <xdr:cNvPicPr preferRelativeResize="1">
          <a:picLocks noChangeAspect="0"/>
        </xdr:cNvPicPr>
      </xdr:nvPicPr>
      <xdr:blipFill>
        <a:blip r:embed="rId45"/>
        <a:stretch>
          <a:fillRect/>
        </a:stretch>
      </xdr:blipFill>
      <xdr:spPr>
        <a:xfrm>
          <a:off x="1752600" y="809625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8</xdr:row>
      <xdr:rowOff>19050</xdr:rowOff>
    </xdr:from>
    <xdr:to>
      <xdr:col>5</xdr:col>
      <xdr:colOff>161925</xdr:colOff>
      <xdr:row>8</xdr:row>
      <xdr:rowOff>266700</xdr:rowOff>
    </xdr:to>
    <xdr:pic macro="[1]!KU_RATIO.SORT_CONTROL">
      <xdr:nvPicPr>
        <xdr:cNvPr id="21" name="SORT_MO_UNDEF" descr="tick_circle_3887.png"/>
        <xdr:cNvPicPr preferRelativeResize="1">
          <a:picLocks noChangeAspect="0"/>
        </xdr:cNvPicPr>
      </xdr:nvPicPr>
      <xdr:blipFill>
        <a:blip r:embed="rId46"/>
        <a:stretch>
          <a:fillRect/>
        </a:stretch>
      </xdr:blipFill>
      <xdr:spPr>
        <a:xfrm>
          <a:off x="1752600" y="809625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8</xdr:row>
      <xdr:rowOff>19050</xdr:rowOff>
    </xdr:from>
    <xdr:to>
      <xdr:col>4</xdr:col>
      <xdr:colOff>161925</xdr:colOff>
      <xdr:row>8</xdr:row>
      <xdr:rowOff>266700</xdr:rowOff>
    </xdr:to>
    <xdr:pic macro="[1]!KU_RATIO.SORT_CONTROL">
      <xdr:nvPicPr>
        <xdr:cNvPr id="22" name="SORT_MR_ASC" descr="tick_circle_3887.png" hidden="1"/>
        <xdr:cNvPicPr preferRelativeResize="1">
          <a:picLocks noChangeAspect="0"/>
        </xdr:cNvPicPr>
      </xdr:nvPicPr>
      <xdr:blipFill>
        <a:blip r:embed="rId44"/>
        <a:stretch>
          <a:fillRect/>
        </a:stretch>
      </xdr:blipFill>
      <xdr:spPr>
        <a:xfrm>
          <a:off x="581025" y="809625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8</xdr:row>
      <xdr:rowOff>19050</xdr:rowOff>
    </xdr:from>
    <xdr:to>
      <xdr:col>4</xdr:col>
      <xdr:colOff>161925</xdr:colOff>
      <xdr:row>8</xdr:row>
      <xdr:rowOff>266700</xdr:rowOff>
    </xdr:to>
    <xdr:pic macro="[1]!KU_RATIO.SORT_CONTROL">
      <xdr:nvPicPr>
        <xdr:cNvPr id="23" name="SORT_MR_DESC" descr="tick_circle_3887.png" hidden="1"/>
        <xdr:cNvPicPr preferRelativeResize="1">
          <a:picLocks noChangeAspect="0"/>
        </xdr:cNvPicPr>
      </xdr:nvPicPr>
      <xdr:blipFill>
        <a:blip r:embed="rId45"/>
        <a:stretch>
          <a:fillRect/>
        </a:stretch>
      </xdr:blipFill>
      <xdr:spPr>
        <a:xfrm>
          <a:off x="581025" y="809625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8</xdr:row>
      <xdr:rowOff>19050</xdr:rowOff>
    </xdr:from>
    <xdr:to>
      <xdr:col>4</xdr:col>
      <xdr:colOff>161925</xdr:colOff>
      <xdr:row>8</xdr:row>
      <xdr:rowOff>266700</xdr:rowOff>
    </xdr:to>
    <xdr:pic macro="[1]!KU_RATIO.SORT_CONTROL">
      <xdr:nvPicPr>
        <xdr:cNvPr id="24" name="SORT_MR_UNDEF" descr="tick_circle_3887.png"/>
        <xdr:cNvPicPr preferRelativeResize="1">
          <a:picLocks noChangeAspect="0"/>
        </xdr:cNvPicPr>
      </xdr:nvPicPr>
      <xdr:blipFill>
        <a:blip r:embed="rId46"/>
        <a:stretch>
          <a:fillRect/>
        </a:stretch>
      </xdr:blipFill>
      <xdr:spPr>
        <a:xfrm>
          <a:off x="581025" y="809625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9</xdr:row>
      <xdr:rowOff>19050</xdr:rowOff>
    </xdr:from>
    <xdr:to>
      <xdr:col>13</xdr:col>
      <xdr:colOff>161925</xdr:colOff>
      <xdr:row>10</xdr:row>
      <xdr:rowOff>9525</xdr:rowOff>
    </xdr:to>
    <xdr:pic macro="[1]!KU_RATIO.SORT_CONTROL">
      <xdr:nvPicPr>
        <xdr:cNvPr id="25" name="SORT_MAX_TOTAL_ASC" descr="tick_circle_3887.png" hidden="1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6781800" y="10763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9</xdr:row>
      <xdr:rowOff>19050</xdr:rowOff>
    </xdr:from>
    <xdr:to>
      <xdr:col>13</xdr:col>
      <xdr:colOff>161925</xdr:colOff>
      <xdr:row>10</xdr:row>
      <xdr:rowOff>9525</xdr:rowOff>
    </xdr:to>
    <xdr:pic macro="[1]!KU_RATIO.SORT_CONTROL">
      <xdr:nvPicPr>
        <xdr:cNvPr id="26" name="SORT_MAX_TOTAL_DESC" descr="tick_circle_3887.png" hidden="1"/>
        <xdr:cNvPicPr preferRelativeResize="1">
          <a:picLocks noChangeAspect="0"/>
        </xdr:cNvPicPr>
      </xdr:nvPicPr>
      <xdr:blipFill>
        <a:blip r:embed="rId48"/>
        <a:stretch>
          <a:fillRect/>
        </a:stretch>
      </xdr:blipFill>
      <xdr:spPr>
        <a:xfrm>
          <a:off x="6781800" y="10763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9</xdr:row>
      <xdr:rowOff>19050</xdr:rowOff>
    </xdr:from>
    <xdr:to>
      <xdr:col>13</xdr:col>
      <xdr:colOff>161925</xdr:colOff>
      <xdr:row>10</xdr:row>
      <xdr:rowOff>9525</xdr:rowOff>
    </xdr:to>
    <xdr:pic macro="[1]!KU_RATIO.SORT_CONTROL">
      <xdr:nvPicPr>
        <xdr:cNvPr id="27" name="SORT_MAX_TOTAL_UNDEF" descr="tick_circle_3887.png"/>
        <xdr:cNvPicPr preferRelativeResize="1">
          <a:picLocks noChangeAspect="0"/>
        </xdr:cNvPicPr>
      </xdr:nvPicPr>
      <xdr:blipFill>
        <a:blip r:embed="rId49"/>
        <a:stretch>
          <a:fillRect/>
        </a:stretch>
      </xdr:blipFill>
      <xdr:spPr>
        <a:xfrm>
          <a:off x="6781800" y="10763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10</xdr:row>
      <xdr:rowOff>19050</xdr:rowOff>
    </xdr:from>
    <xdr:to>
      <xdr:col>14</xdr:col>
      <xdr:colOff>161925</xdr:colOff>
      <xdr:row>10</xdr:row>
      <xdr:rowOff>228600</xdr:rowOff>
    </xdr:to>
    <xdr:pic macro="[1]!KU_RATIO.SORT_CONTROL">
      <xdr:nvPicPr>
        <xdr:cNvPr id="28" name="SORT_MAX_VSNA_ASC" descr="tick_circle_3887.png" hidden="1"/>
        <xdr:cNvPicPr preferRelativeResize="1">
          <a:picLocks noChangeAspect="0"/>
        </xdr:cNvPicPr>
      </xdr:nvPicPr>
      <xdr:blipFill>
        <a:blip r:embed="rId50"/>
        <a:stretch>
          <a:fillRect/>
        </a:stretch>
      </xdr:blipFill>
      <xdr:spPr>
        <a:xfrm>
          <a:off x="7362825" y="126682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10</xdr:row>
      <xdr:rowOff>19050</xdr:rowOff>
    </xdr:from>
    <xdr:to>
      <xdr:col>14</xdr:col>
      <xdr:colOff>161925</xdr:colOff>
      <xdr:row>10</xdr:row>
      <xdr:rowOff>228600</xdr:rowOff>
    </xdr:to>
    <xdr:pic macro="[1]!KU_RATIO.SORT_CONTROL">
      <xdr:nvPicPr>
        <xdr:cNvPr id="29" name="SORT_MAX_VSNA_DESC" descr="tick_circle_3887.png" hidden="1"/>
        <xdr:cNvPicPr preferRelativeResize="1">
          <a:picLocks noChangeAspect="0"/>
        </xdr:cNvPicPr>
      </xdr:nvPicPr>
      <xdr:blipFill>
        <a:blip r:embed="rId51"/>
        <a:stretch>
          <a:fillRect/>
        </a:stretch>
      </xdr:blipFill>
      <xdr:spPr>
        <a:xfrm>
          <a:off x="7362825" y="126682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10</xdr:row>
      <xdr:rowOff>19050</xdr:rowOff>
    </xdr:from>
    <xdr:to>
      <xdr:col>14</xdr:col>
      <xdr:colOff>161925</xdr:colOff>
      <xdr:row>10</xdr:row>
      <xdr:rowOff>228600</xdr:rowOff>
    </xdr:to>
    <xdr:pic macro="[1]!KU_RATIO.SORT_CONTROL">
      <xdr:nvPicPr>
        <xdr:cNvPr id="30" name="SORT_MAX_VSNA_UNDEF" descr="tick_circle_3887.png"/>
        <xdr:cNvPicPr preferRelativeResize="1">
          <a:picLocks noChangeAspect="0"/>
        </xdr:cNvPicPr>
      </xdr:nvPicPr>
      <xdr:blipFill>
        <a:blip r:embed="rId52"/>
        <a:stretch>
          <a:fillRect/>
        </a:stretch>
      </xdr:blipFill>
      <xdr:spPr>
        <a:xfrm>
          <a:off x="7362825" y="126682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10</xdr:row>
      <xdr:rowOff>9525</xdr:rowOff>
    </xdr:from>
    <xdr:to>
      <xdr:col>15</xdr:col>
      <xdr:colOff>152400</xdr:colOff>
      <xdr:row>10</xdr:row>
      <xdr:rowOff>228600</xdr:rowOff>
    </xdr:to>
    <xdr:pic macro="[1]!KU_RATIO.SORT_CONTROL">
      <xdr:nvPicPr>
        <xdr:cNvPr id="31" name="SORT_MAX_VOTV_ASC" descr="tick_circle_3887.png" hidden="1"/>
        <xdr:cNvPicPr preferRelativeResize="1">
          <a:picLocks noChangeAspect="0"/>
        </xdr:cNvPicPr>
      </xdr:nvPicPr>
      <xdr:blipFill>
        <a:blip r:embed="rId53"/>
        <a:stretch>
          <a:fillRect/>
        </a:stretch>
      </xdr:blipFill>
      <xdr:spPr>
        <a:xfrm>
          <a:off x="7934325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10</xdr:row>
      <xdr:rowOff>9525</xdr:rowOff>
    </xdr:from>
    <xdr:to>
      <xdr:col>15</xdr:col>
      <xdr:colOff>152400</xdr:colOff>
      <xdr:row>10</xdr:row>
      <xdr:rowOff>228600</xdr:rowOff>
    </xdr:to>
    <xdr:pic macro="[1]!KU_RATIO.SORT_CONTROL">
      <xdr:nvPicPr>
        <xdr:cNvPr id="32" name="SORT_MAX_VOTV_DESC" descr="tick_circle_3887.png" hidden="1"/>
        <xdr:cNvPicPr preferRelativeResize="1">
          <a:picLocks noChangeAspect="0"/>
        </xdr:cNvPicPr>
      </xdr:nvPicPr>
      <xdr:blipFill>
        <a:blip r:embed="rId54"/>
        <a:stretch>
          <a:fillRect/>
        </a:stretch>
      </xdr:blipFill>
      <xdr:spPr>
        <a:xfrm>
          <a:off x="7934325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10</xdr:row>
      <xdr:rowOff>9525</xdr:rowOff>
    </xdr:from>
    <xdr:to>
      <xdr:col>15</xdr:col>
      <xdr:colOff>152400</xdr:colOff>
      <xdr:row>10</xdr:row>
      <xdr:rowOff>228600</xdr:rowOff>
    </xdr:to>
    <xdr:pic macro="[1]!KU_RATIO.SORT_CONTROL">
      <xdr:nvPicPr>
        <xdr:cNvPr id="33" name="SORT_MAX_VOTV_UNDEF" descr="tick_circle_3887.png"/>
        <xdr:cNvPicPr preferRelativeResize="1">
          <a:picLocks noChangeAspect="0"/>
        </xdr:cNvPicPr>
      </xdr:nvPicPr>
      <xdr:blipFill>
        <a:blip r:embed="rId55"/>
        <a:stretch>
          <a:fillRect/>
        </a:stretch>
      </xdr:blipFill>
      <xdr:spPr>
        <a:xfrm>
          <a:off x="7934325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10</xdr:row>
      <xdr:rowOff>9525</xdr:rowOff>
    </xdr:from>
    <xdr:to>
      <xdr:col>16</xdr:col>
      <xdr:colOff>152400</xdr:colOff>
      <xdr:row>10</xdr:row>
      <xdr:rowOff>228600</xdr:rowOff>
    </xdr:to>
    <xdr:pic macro="[1]!KU_RATIO.SORT_CONTROL">
      <xdr:nvPicPr>
        <xdr:cNvPr id="34" name="SORT_MAX_HOTVSNA_ASC" descr="tick_circle_3887.png" hidden="1"/>
        <xdr:cNvPicPr preferRelativeResize="1">
          <a:picLocks noChangeAspect="0"/>
        </xdr:cNvPicPr>
      </xdr:nvPicPr>
      <xdr:blipFill>
        <a:blip r:embed="rId53"/>
        <a:stretch>
          <a:fillRect/>
        </a:stretch>
      </xdr:blipFill>
      <xdr:spPr>
        <a:xfrm>
          <a:off x="8515350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10</xdr:row>
      <xdr:rowOff>9525</xdr:rowOff>
    </xdr:from>
    <xdr:to>
      <xdr:col>16</xdr:col>
      <xdr:colOff>152400</xdr:colOff>
      <xdr:row>10</xdr:row>
      <xdr:rowOff>228600</xdr:rowOff>
    </xdr:to>
    <xdr:pic macro="[1]!KU_RATIO.SORT_CONTROL">
      <xdr:nvPicPr>
        <xdr:cNvPr id="35" name="SORT_MAX_HOTVSNA_DESC" descr="tick_circle_3887.png" hidden="1"/>
        <xdr:cNvPicPr preferRelativeResize="1">
          <a:picLocks noChangeAspect="0"/>
        </xdr:cNvPicPr>
      </xdr:nvPicPr>
      <xdr:blipFill>
        <a:blip r:embed="rId54"/>
        <a:stretch>
          <a:fillRect/>
        </a:stretch>
      </xdr:blipFill>
      <xdr:spPr>
        <a:xfrm>
          <a:off x="8515350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10</xdr:row>
      <xdr:rowOff>9525</xdr:rowOff>
    </xdr:from>
    <xdr:to>
      <xdr:col>16</xdr:col>
      <xdr:colOff>152400</xdr:colOff>
      <xdr:row>10</xdr:row>
      <xdr:rowOff>228600</xdr:rowOff>
    </xdr:to>
    <xdr:pic macro="[1]!KU_RATIO.SORT_CONTROL">
      <xdr:nvPicPr>
        <xdr:cNvPr id="36" name="SORT_MAX_HOTVSNA_UNDEF" descr="tick_circle_3887.png"/>
        <xdr:cNvPicPr preferRelativeResize="1">
          <a:picLocks noChangeAspect="0"/>
        </xdr:cNvPicPr>
      </xdr:nvPicPr>
      <xdr:blipFill>
        <a:blip r:embed="rId55"/>
        <a:stretch>
          <a:fillRect/>
        </a:stretch>
      </xdr:blipFill>
      <xdr:spPr>
        <a:xfrm>
          <a:off x="8515350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10</xdr:row>
      <xdr:rowOff>9525</xdr:rowOff>
    </xdr:from>
    <xdr:to>
      <xdr:col>17</xdr:col>
      <xdr:colOff>152400</xdr:colOff>
      <xdr:row>10</xdr:row>
      <xdr:rowOff>228600</xdr:rowOff>
    </xdr:to>
    <xdr:pic macro="[1]!KU_RATIO.SORT_CONTROL">
      <xdr:nvPicPr>
        <xdr:cNvPr id="37" name="SORT_MAX_HEATING_ASC" descr="tick_circle_3887.png" hidden="1"/>
        <xdr:cNvPicPr preferRelativeResize="1">
          <a:picLocks noChangeAspect="0"/>
        </xdr:cNvPicPr>
      </xdr:nvPicPr>
      <xdr:blipFill>
        <a:blip r:embed="rId53"/>
        <a:stretch>
          <a:fillRect/>
        </a:stretch>
      </xdr:blipFill>
      <xdr:spPr>
        <a:xfrm>
          <a:off x="9096375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10</xdr:row>
      <xdr:rowOff>9525</xdr:rowOff>
    </xdr:from>
    <xdr:to>
      <xdr:col>17</xdr:col>
      <xdr:colOff>152400</xdr:colOff>
      <xdr:row>10</xdr:row>
      <xdr:rowOff>228600</xdr:rowOff>
    </xdr:to>
    <xdr:pic macro="[1]!KU_RATIO.SORT_CONTROL">
      <xdr:nvPicPr>
        <xdr:cNvPr id="38" name="SORT_MAX_HEATING_DESC" descr="tick_circle_3887.png" hidden="1"/>
        <xdr:cNvPicPr preferRelativeResize="1">
          <a:picLocks noChangeAspect="0"/>
        </xdr:cNvPicPr>
      </xdr:nvPicPr>
      <xdr:blipFill>
        <a:blip r:embed="rId54"/>
        <a:stretch>
          <a:fillRect/>
        </a:stretch>
      </xdr:blipFill>
      <xdr:spPr>
        <a:xfrm>
          <a:off x="9096375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10</xdr:row>
      <xdr:rowOff>9525</xdr:rowOff>
    </xdr:from>
    <xdr:to>
      <xdr:col>17</xdr:col>
      <xdr:colOff>152400</xdr:colOff>
      <xdr:row>10</xdr:row>
      <xdr:rowOff>228600</xdr:rowOff>
    </xdr:to>
    <xdr:pic macro="[1]!KU_RATIO.SORT_CONTROL">
      <xdr:nvPicPr>
        <xdr:cNvPr id="39" name="SORT_MAX_HEATING_UNDEF" descr="tick_circle_3887.png"/>
        <xdr:cNvPicPr preferRelativeResize="1">
          <a:picLocks noChangeAspect="0"/>
        </xdr:cNvPicPr>
      </xdr:nvPicPr>
      <xdr:blipFill>
        <a:blip r:embed="rId55"/>
        <a:stretch>
          <a:fillRect/>
        </a:stretch>
      </xdr:blipFill>
      <xdr:spPr>
        <a:xfrm>
          <a:off x="9096375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10</xdr:row>
      <xdr:rowOff>9525</xdr:rowOff>
    </xdr:from>
    <xdr:to>
      <xdr:col>18</xdr:col>
      <xdr:colOff>152400</xdr:colOff>
      <xdr:row>10</xdr:row>
      <xdr:rowOff>228600</xdr:rowOff>
    </xdr:to>
    <xdr:pic macro="[1]!KU_RATIO.SORT_CONTROL">
      <xdr:nvPicPr>
        <xdr:cNvPr id="40" name="SORT_MAX_EE_ASC" descr="tick_circle_3887.png" hidden="1"/>
        <xdr:cNvPicPr preferRelativeResize="1">
          <a:picLocks noChangeAspect="0"/>
        </xdr:cNvPicPr>
      </xdr:nvPicPr>
      <xdr:blipFill>
        <a:blip r:embed="rId53"/>
        <a:stretch>
          <a:fillRect/>
        </a:stretch>
      </xdr:blipFill>
      <xdr:spPr>
        <a:xfrm>
          <a:off x="9677400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10</xdr:row>
      <xdr:rowOff>9525</xdr:rowOff>
    </xdr:from>
    <xdr:to>
      <xdr:col>18</xdr:col>
      <xdr:colOff>152400</xdr:colOff>
      <xdr:row>10</xdr:row>
      <xdr:rowOff>228600</xdr:rowOff>
    </xdr:to>
    <xdr:pic macro="[1]!KU_RATIO.SORT_CONTROL">
      <xdr:nvPicPr>
        <xdr:cNvPr id="41" name="SORT_MAX_EE_DESC" descr="tick_circle_3887.png" hidden="1"/>
        <xdr:cNvPicPr preferRelativeResize="1">
          <a:picLocks noChangeAspect="0"/>
        </xdr:cNvPicPr>
      </xdr:nvPicPr>
      <xdr:blipFill>
        <a:blip r:embed="rId54"/>
        <a:stretch>
          <a:fillRect/>
        </a:stretch>
      </xdr:blipFill>
      <xdr:spPr>
        <a:xfrm>
          <a:off x="9677400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10</xdr:row>
      <xdr:rowOff>9525</xdr:rowOff>
    </xdr:from>
    <xdr:to>
      <xdr:col>18</xdr:col>
      <xdr:colOff>152400</xdr:colOff>
      <xdr:row>10</xdr:row>
      <xdr:rowOff>228600</xdr:rowOff>
    </xdr:to>
    <xdr:pic macro="[1]!KU_RATIO.SORT_CONTROL">
      <xdr:nvPicPr>
        <xdr:cNvPr id="42" name="SORT_MAX_EE_UNDEF" descr="tick_circle_3887.png"/>
        <xdr:cNvPicPr preferRelativeResize="1">
          <a:picLocks noChangeAspect="0"/>
        </xdr:cNvPicPr>
      </xdr:nvPicPr>
      <xdr:blipFill>
        <a:blip r:embed="rId55"/>
        <a:stretch>
          <a:fillRect/>
        </a:stretch>
      </xdr:blipFill>
      <xdr:spPr>
        <a:xfrm>
          <a:off x="9677400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10</xdr:row>
      <xdr:rowOff>9525</xdr:rowOff>
    </xdr:from>
    <xdr:to>
      <xdr:col>19</xdr:col>
      <xdr:colOff>152400</xdr:colOff>
      <xdr:row>10</xdr:row>
      <xdr:rowOff>228600</xdr:rowOff>
    </xdr:to>
    <xdr:pic macro="[1]!KU_RATIO.SORT_CONTROL">
      <xdr:nvPicPr>
        <xdr:cNvPr id="43" name="SORT_MAX_GAS_ASC" descr="tick_circle_3887.png" hidden="1"/>
        <xdr:cNvPicPr preferRelativeResize="1">
          <a:picLocks noChangeAspect="0"/>
        </xdr:cNvPicPr>
      </xdr:nvPicPr>
      <xdr:blipFill>
        <a:blip r:embed="rId53"/>
        <a:stretch>
          <a:fillRect/>
        </a:stretch>
      </xdr:blipFill>
      <xdr:spPr>
        <a:xfrm>
          <a:off x="10258425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10</xdr:row>
      <xdr:rowOff>9525</xdr:rowOff>
    </xdr:from>
    <xdr:to>
      <xdr:col>19</xdr:col>
      <xdr:colOff>152400</xdr:colOff>
      <xdr:row>10</xdr:row>
      <xdr:rowOff>228600</xdr:rowOff>
    </xdr:to>
    <xdr:pic macro="[1]!KU_RATIO.SORT_CONTROL">
      <xdr:nvPicPr>
        <xdr:cNvPr id="44" name="SORT_MAX_GAS_DESC" descr="tick_circle_3887.png" hidden="1"/>
        <xdr:cNvPicPr preferRelativeResize="1">
          <a:picLocks noChangeAspect="0"/>
        </xdr:cNvPicPr>
      </xdr:nvPicPr>
      <xdr:blipFill>
        <a:blip r:embed="rId54"/>
        <a:stretch>
          <a:fillRect/>
        </a:stretch>
      </xdr:blipFill>
      <xdr:spPr>
        <a:xfrm>
          <a:off x="10258425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10</xdr:row>
      <xdr:rowOff>9525</xdr:rowOff>
    </xdr:from>
    <xdr:to>
      <xdr:col>19</xdr:col>
      <xdr:colOff>152400</xdr:colOff>
      <xdr:row>10</xdr:row>
      <xdr:rowOff>228600</xdr:rowOff>
    </xdr:to>
    <xdr:pic macro="[1]!KU_RATIO.SORT_CONTROL">
      <xdr:nvPicPr>
        <xdr:cNvPr id="45" name="SORT_MAX_GAS_UNDEF" descr="tick_circle_3887.png"/>
        <xdr:cNvPicPr preferRelativeResize="1">
          <a:picLocks noChangeAspect="0"/>
        </xdr:cNvPicPr>
      </xdr:nvPicPr>
      <xdr:blipFill>
        <a:blip r:embed="rId55"/>
        <a:stretch>
          <a:fillRect/>
        </a:stretch>
      </xdr:blipFill>
      <xdr:spPr>
        <a:xfrm>
          <a:off x="10258425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10</xdr:row>
      <xdr:rowOff>9525</xdr:rowOff>
    </xdr:from>
    <xdr:to>
      <xdr:col>20</xdr:col>
      <xdr:colOff>152400</xdr:colOff>
      <xdr:row>10</xdr:row>
      <xdr:rowOff>228600</xdr:rowOff>
    </xdr:to>
    <xdr:pic macro="[1]!KU_RATIO.SORT_CONTROL">
      <xdr:nvPicPr>
        <xdr:cNvPr id="46" name="SORT_MAX_SF_ASC" descr="tick_circle_3887.png" hidden="1"/>
        <xdr:cNvPicPr preferRelativeResize="1">
          <a:picLocks noChangeAspect="0"/>
        </xdr:cNvPicPr>
      </xdr:nvPicPr>
      <xdr:blipFill>
        <a:blip r:embed="rId53"/>
        <a:stretch>
          <a:fillRect/>
        </a:stretch>
      </xdr:blipFill>
      <xdr:spPr>
        <a:xfrm>
          <a:off x="10839450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10</xdr:row>
      <xdr:rowOff>9525</xdr:rowOff>
    </xdr:from>
    <xdr:to>
      <xdr:col>20</xdr:col>
      <xdr:colOff>152400</xdr:colOff>
      <xdr:row>10</xdr:row>
      <xdr:rowOff>228600</xdr:rowOff>
    </xdr:to>
    <xdr:pic macro="[1]!KU_RATIO.SORT_CONTROL">
      <xdr:nvPicPr>
        <xdr:cNvPr id="47" name="SORT_MAX_SF_DESC" descr="tick_circle_3887.png" hidden="1"/>
        <xdr:cNvPicPr preferRelativeResize="1">
          <a:picLocks noChangeAspect="0"/>
        </xdr:cNvPicPr>
      </xdr:nvPicPr>
      <xdr:blipFill>
        <a:blip r:embed="rId54"/>
        <a:stretch>
          <a:fillRect/>
        </a:stretch>
      </xdr:blipFill>
      <xdr:spPr>
        <a:xfrm>
          <a:off x="10839450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10</xdr:row>
      <xdr:rowOff>9525</xdr:rowOff>
    </xdr:from>
    <xdr:to>
      <xdr:col>20</xdr:col>
      <xdr:colOff>152400</xdr:colOff>
      <xdr:row>10</xdr:row>
      <xdr:rowOff>228600</xdr:rowOff>
    </xdr:to>
    <xdr:pic macro="[1]!KU_RATIO.SORT_CONTROL">
      <xdr:nvPicPr>
        <xdr:cNvPr id="48" name="SORT_MAX_SF_UNDEF" descr="tick_circle_3887.png"/>
        <xdr:cNvPicPr preferRelativeResize="1">
          <a:picLocks noChangeAspect="0"/>
        </xdr:cNvPicPr>
      </xdr:nvPicPr>
      <xdr:blipFill>
        <a:blip r:embed="rId55"/>
        <a:stretch>
          <a:fillRect/>
        </a:stretch>
      </xdr:blipFill>
      <xdr:spPr>
        <a:xfrm>
          <a:off x="10839450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9</xdr:row>
      <xdr:rowOff>9525</xdr:rowOff>
    </xdr:from>
    <xdr:to>
      <xdr:col>23</xdr:col>
      <xdr:colOff>152400</xdr:colOff>
      <xdr:row>9</xdr:row>
      <xdr:rowOff>190500</xdr:rowOff>
    </xdr:to>
    <xdr:pic macro="[1]!KU_RATIO.SORT_CONTROL">
      <xdr:nvPicPr>
        <xdr:cNvPr id="49" name="SORT_AVG_TOTAL_ASC" descr="tick_circle_3887.png" hidden="1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12182475" y="10668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9</xdr:row>
      <xdr:rowOff>9525</xdr:rowOff>
    </xdr:from>
    <xdr:to>
      <xdr:col>23</xdr:col>
      <xdr:colOff>152400</xdr:colOff>
      <xdr:row>9</xdr:row>
      <xdr:rowOff>190500</xdr:rowOff>
    </xdr:to>
    <xdr:pic macro="[1]!KU_RATIO.SORT_CONTROL">
      <xdr:nvPicPr>
        <xdr:cNvPr id="50" name="SORT_AVG_TOTAL_DESC" descr="tick_circle_3887.png" hidden="1"/>
        <xdr:cNvPicPr preferRelativeResize="1">
          <a:picLocks noChangeAspect="0"/>
        </xdr:cNvPicPr>
      </xdr:nvPicPr>
      <xdr:blipFill>
        <a:blip r:embed="rId48"/>
        <a:stretch>
          <a:fillRect/>
        </a:stretch>
      </xdr:blipFill>
      <xdr:spPr>
        <a:xfrm>
          <a:off x="12182475" y="10668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9</xdr:row>
      <xdr:rowOff>9525</xdr:rowOff>
    </xdr:from>
    <xdr:to>
      <xdr:col>23</xdr:col>
      <xdr:colOff>152400</xdr:colOff>
      <xdr:row>9</xdr:row>
      <xdr:rowOff>190500</xdr:rowOff>
    </xdr:to>
    <xdr:pic macro="[1]!KU_RATIO.SORT_CONTROL">
      <xdr:nvPicPr>
        <xdr:cNvPr id="51" name="SORT_AVG_TOTAL_UNDEF" descr="tick_circle_3887.png"/>
        <xdr:cNvPicPr preferRelativeResize="1">
          <a:picLocks noChangeAspect="0"/>
        </xdr:cNvPicPr>
      </xdr:nvPicPr>
      <xdr:blipFill>
        <a:blip r:embed="rId49"/>
        <a:stretch>
          <a:fillRect/>
        </a:stretch>
      </xdr:blipFill>
      <xdr:spPr>
        <a:xfrm>
          <a:off x="12182475" y="10668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9</xdr:row>
      <xdr:rowOff>9525</xdr:rowOff>
    </xdr:from>
    <xdr:to>
      <xdr:col>21</xdr:col>
      <xdr:colOff>152400</xdr:colOff>
      <xdr:row>9</xdr:row>
      <xdr:rowOff>190500</xdr:rowOff>
    </xdr:to>
    <xdr:pic macro="[1]!KU_RATIO.SORT_CONTROL">
      <xdr:nvPicPr>
        <xdr:cNvPr id="52" name="SORT_AVG_SUBSID_ASC" descr="tick_circle_3887.png" hidden="1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11420475" y="10668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9</xdr:row>
      <xdr:rowOff>9525</xdr:rowOff>
    </xdr:from>
    <xdr:to>
      <xdr:col>21</xdr:col>
      <xdr:colOff>152400</xdr:colOff>
      <xdr:row>9</xdr:row>
      <xdr:rowOff>190500</xdr:rowOff>
    </xdr:to>
    <xdr:pic macro="[1]!KU_RATIO.SORT_CONTROL">
      <xdr:nvPicPr>
        <xdr:cNvPr id="53" name="SORT_AVG_SUBSID_DESC" descr="tick_circle_3887.png" hidden="1"/>
        <xdr:cNvPicPr preferRelativeResize="1">
          <a:picLocks noChangeAspect="0"/>
        </xdr:cNvPicPr>
      </xdr:nvPicPr>
      <xdr:blipFill>
        <a:blip r:embed="rId48"/>
        <a:stretch>
          <a:fillRect/>
        </a:stretch>
      </xdr:blipFill>
      <xdr:spPr>
        <a:xfrm>
          <a:off x="11420475" y="10668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9</xdr:row>
      <xdr:rowOff>9525</xdr:rowOff>
    </xdr:from>
    <xdr:to>
      <xdr:col>21</xdr:col>
      <xdr:colOff>152400</xdr:colOff>
      <xdr:row>9</xdr:row>
      <xdr:rowOff>190500</xdr:rowOff>
    </xdr:to>
    <xdr:pic macro="[1]!KU_RATIO.SORT_CONTROL">
      <xdr:nvPicPr>
        <xdr:cNvPr id="54" name="SORT_AVG_SUBSID_UNDEF" descr="tick_circle_3887.png"/>
        <xdr:cNvPicPr preferRelativeResize="1">
          <a:picLocks noChangeAspect="0"/>
        </xdr:cNvPicPr>
      </xdr:nvPicPr>
      <xdr:blipFill>
        <a:blip r:embed="rId49"/>
        <a:stretch>
          <a:fillRect/>
        </a:stretch>
      </xdr:blipFill>
      <xdr:spPr>
        <a:xfrm>
          <a:off x="11420475" y="10668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10</xdr:row>
      <xdr:rowOff>9525</xdr:rowOff>
    </xdr:from>
    <xdr:to>
      <xdr:col>24</xdr:col>
      <xdr:colOff>152400</xdr:colOff>
      <xdr:row>10</xdr:row>
      <xdr:rowOff>228600</xdr:rowOff>
    </xdr:to>
    <xdr:pic macro="[1]!KU_RATIO.SORT_CONTROL">
      <xdr:nvPicPr>
        <xdr:cNvPr id="55" name="SORT_AVG_VSNA_ASC" descr="tick_circle_3887.png" hidden="1"/>
        <xdr:cNvPicPr preferRelativeResize="1">
          <a:picLocks noChangeAspect="0"/>
        </xdr:cNvPicPr>
      </xdr:nvPicPr>
      <xdr:blipFill>
        <a:blip r:embed="rId53"/>
        <a:stretch>
          <a:fillRect/>
        </a:stretch>
      </xdr:blipFill>
      <xdr:spPr>
        <a:xfrm>
          <a:off x="12763500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10</xdr:row>
      <xdr:rowOff>9525</xdr:rowOff>
    </xdr:from>
    <xdr:to>
      <xdr:col>24</xdr:col>
      <xdr:colOff>152400</xdr:colOff>
      <xdr:row>10</xdr:row>
      <xdr:rowOff>228600</xdr:rowOff>
    </xdr:to>
    <xdr:pic macro="[1]!KU_RATIO.SORT_CONTROL">
      <xdr:nvPicPr>
        <xdr:cNvPr id="56" name="SORT_AVG_VSNA_DESC" descr="tick_circle_3887.png" hidden="1"/>
        <xdr:cNvPicPr preferRelativeResize="1">
          <a:picLocks noChangeAspect="0"/>
        </xdr:cNvPicPr>
      </xdr:nvPicPr>
      <xdr:blipFill>
        <a:blip r:embed="rId54"/>
        <a:stretch>
          <a:fillRect/>
        </a:stretch>
      </xdr:blipFill>
      <xdr:spPr>
        <a:xfrm>
          <a:off x="12763500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10</xdr:row>
      <xdr:rowOff>9525</xdr:rowOff>
    </xdr:from>
    <xdr:to>
      <xdr:col>24</xdr:col>
      <xdr:colOff>152400</xdr:colOff>
      <xdr:row>10</xdr:row>
      <xdr:rowOff>228600</xdr:rowOff>
    </xdr:to>
    <xdr:pic macro="[1]!KU_RATIO.SORT_CONTROL">
      <xdr:nvPicPr>
        <xdr:cNvPr id="57" name="SORT_AVG_VSNA_UNDEF" descr="tick_circle_3887.png"/>
        <xdr:cNvPicPr preferRelativeResize="1">
          <a:picLocks noChangeAspect="0"/>
        </xdr:cNvPicPr>
      </xdr:nvPicPr>
      <xdr:blipFill>
        <a:blip r:embed="rId55"/>
        <a:stretch>
          <a:fillRect/>
        </a:stretch>
      </xdr:blipFill>
      <xdr:spPr>
        <a:xfrm>
          <a:off x="12763500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10</xdr:row>
      <xdr:rowOff>9525</xdr:rowOff>
    </xdr:from>
    <xdr:to>
      <xdr:col>25</xdr:col>
      <xdr:colOff>152400</xdr:colOff>
      <xdr:row>10</xdr:row>
      <xdr:rowOff>228600</xdr:rowOff>
    </xdr:to>
    <xdr:pic macro="[1]!KU_RATIO.SORT_CONTROL">
      <xdr:nvPicPr>
        <xdr:cNvPr id="58" name="SORT_AVG_VOTV_ASC" descr="tick_circle_3887.png" hidden="1"/>
        <xdr:cNvPicPr preferRelativeResize="1">
          <a:picLocks noChangeAspect="0"/>
        </xdr:cNvPicPr>
      </xdr:nvPicPr>
      <xdr:blipFill>
        <a:blip r:embed="rId53"/>
        <a:stretch>
          <a:fillRect/>
        </a:stretch>
      </xdr:blipFill>
      <xdr:spPr>
        <a:xfrm>
          <a:off x="13344525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10</xdr:row>
      <xdr:rowOff>9525</xdr:rowOff>
    </xdr:from>
    <xdr:to>
      <xdr:col>25</xdr:col>
      <xdr:colOff>152400</xdr:colOff>
      <xdr:row>10</xdr:row>
      <xdr:rowOff>228600</xdr:rowOff>
    </xdr:to>
    <xdr:pic macro="[1]!KU_RATIO.SORT_CONTROL">
      <xdr:nvPicPr>
        <xdr:cNvPr id="59" name="SORT_AVG_VOTV_DESC" descr="tick_circle_3887.png" hidden="1"/>
        <xdr:cNvPicPr preferRelativeResize="1">
          <a:picLocks noChangeAspect="0"/>
        </xdr:cNvPicPr>
      </xdr:nvPicPr>
      <xdr:blipFill>
        <a:blip r:embed="rId54"/>
        <a:stretch>
          <a:fillRect/>
        </a:stretch>
      </xdr:blipFill>
      <xdr:spPr>
        <a:xfrm>
          <a:off x="13344525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10</xdr:row>
      <xdr:rowOff>9525</xdr:rowOff>
    </xdr:from>
    <xdr:to>
      <xdr:col>25</xdr:col>
      <xdr:colOff>152400</xdr:colOff>
      <xdr:row>10</xdr:row>
      <xdr:rowOff>228600</xdr:rowOff>
    </xdr:to>
    <xdr:pic macro="[1]!KU_RATIO.SORT_CONTROL">
      <xdr:nvPicPr>
        <xdr:cNvPr id="60" name="SORT_AVG_VOTV_UNDEF" descr="tick_circle_3887.png"/>
        <xdr:cNvPicPr preferRelativeResize="1">
          <a:picLocks noChangeAspect="0"/>
        </xdr:cNvPicPr>
      </xdr:nvPicPr>
      <xdr:blipFill>
        <a:blip r:embed="rId55"/>
        <a:stretch>
          <a:fillRect/>
        </a:stretch>
      </xdr:blipFill>
      <xdr:spPr>
        <a:xfrm>
          <a:off x="13344525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10</xdr:row>
      <xdr:rowOff>9525</xdr:rowOff>
    </xdr:from>
    <xdr:to>
      <xdr:col>26</xdr:col>
      <xdr:colOff>152400</xdr:colOff>
      <xdr:row>10</xdr:row>
      <xdr:rowOff>228600</xdr:rowOff>
    </xdr:to>
    <xdr:pic macro="[1]!KU_RATIO.SORT_CONTROL">
      <xdr:nvPicPr>
        <xdr:cNvPr id="61" name="SORT_AVG_HOTVSNA_ASC" descr="tick_circle_3887.png" hidden="1"/>
        <xdr:cNvPicPr preferRelativeResize="1">
          <a:picLocks noChangeAspect="0"/>
        </xdr:cNvPicPr>
      </xdr:nvPicPr>
      <xdr:blipFill>
        <a:blip r:embed="rId53"/>
        <a:stretch>
          <a:fillRect/>
        </a:stretch>
      </xdr:blipFill>
      <xdr:spPr>
        <a:xfrm>
          <a:off x="13925550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10</xdr:row>
      <xdr:rowOff>9525</xdr:rowOff>
    </xdr:from>
    <xdr:to>
      <xdr:col>26</xdr:col>
      <xdr:colOff>152400</xdr:colOff>
      <xdr:row>10</xdr:row>
      <xdr:rowOff>228600</xdr:rowOff>
    </xdr:to>
    <xdr:pic macro="[1]!KU_RATIO.SORT_CONTROL">
      <xdr:nvPicPr>
        <xdr:cNvPr id="62" name="SORT_AVG_HOTVSNA_DESC" descr="tick_circle_3887.png" hidden="1"/>
        <xdr:cNvPicPr preferRelativeResize="1">
          <a:picLocks noChangeAspect="0"/>
        </xdr:cNvPicPr>
      </xdr:nvPicPr>
      <xdr:blipFill>
        <a:blip r:embed="rId54"/>
        <a:stretch>
          <a:fillRect/>
        </a:stretch>
      </xdr:blipFill>
      <xdr:spPr>
        <a:xfrm>
          <a:off x="13925550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10</xdr:row>
      <xdr:rowOff>9525</xdr:rowOff>
    </xdr:from>
    <xdr:to>
      <xdr:col>26</xdr:col>
      <xdr:colOff>152400</xdr:colOff>
      <xdr:row>10</xdr:row>
      <xdr:rowOff>228600</xdr:rowOff>
    </xdr:to>
    <xdr:pic macro="[1]!KU_RATIO.SORT_CONTROL">
      <xdr:nvPicPr>
        <xdr:cNvPr id="63" name="SORT_AVG_HOTVSNA_UNDEF" descr="tick_circle_3887.png"/>
        <xdr:cNvPicPr preferRelativeResize="1">
          <a:picLocks noChangeAspect="0"/>
        </xdr:cNvPicPr>
      </xdr:nvPicPr>
      <xdr:blipFill>
        <a:blip r:embed="rId55"/>
        <a:stretch>
          <a:fillRect/>
        </a:stretch>
      </xdr:blipFill>
      <xdr:spPr>
        <a:xfrm>
          <a:off x="13925550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</xdr:colOff>
      <xdr:row>10</xdr:row>
      <xdr:rowOff>9525</xdr:rowOff>
    </xdr:from>
    <xdr:to>
      <xdr:col>27</xdr:col>
      <xdr:colOff>152400</xdr:colOff>
      <xdr:row>10</xdr:row>
      <xdr:rowOff>228600</xdr:rowOff>
    </xdr:to>
    <xdr:pic macro="[1]!KU_RATIO.SORT_CONTROL">
      <xdr:nvPicPr>
        <xdr:cNvPr id="64" name="SORT_AVG_HEATING_ASC" descr="tick_circle_3887.png" hidden="1"/>
        <xdr:cNvPicPr preferRelativeResize="1">
          <a:picLocks noChangeAspect="0"/>
        </xdr:cNvPicPr>
      </xdr:nvPicPr>
      <xdr:blipFill>
        <a:blip r:embed="rId53"/>
        <a:stretch>
          <a:fillRect/>
        </a:stretch>
      </xdr:blipFill>
      <xdr:spPr>
        <a:xfrm>
          <a:off x="14506575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</xdr:colOff>
      <xdr:row>10</xdr:row>
      <xdr:rowOff>9525</xdr:rowOff>
    </xdr:from>
    <xdr:to>
      <xdr:col>27</xdr:col>
      <xdr:colOff>152400</xdr:colOff>
      <xdr:row>10</xdr:row>
      <xdr:rowOff>228600</xdr:rowOff>
    </xdr:to>
    <xdr:pic macro="[1]!KU_RATIO.SORT_CONTROL">
      <xdr:nvPicPr>
        <xdr:cNvPr id="65" name="SORT_AVG_HEATING_DESC" descr="tick_circle_3887.png" hidden="1"/>
        <xdr:cNvPicPr preferRelativeResize="1">
          <a:picLocks noChangeAspect="0"/>
        </xdr:cNvPicPr>
      </xdr:nvPicPr>
      <xdr:blipFill>
        <a:blip r:embed="rId54"/>
        <a:stretch>
          <a:fillRect/>
        </a:stretch>
      </xdr:blipFill>
      <xdr:spPr>
        <a:xfrm>
          <a:off x="14506575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</xdr:colOff>
      <xdr:row>10</xdr:row>
      <xdr:rowOff>9525</xdr:rowOff>
    </xdr:from>
    <xdr:to>
      <xdr:col>27</xdr:col>
      <xdr:colOff>152400</xdr:colOff>
      <xdr:row>10</xdr:row>
      <xdr:rowOff>228600</xdr:rowOff>
    </xdr:to>
    <xdr:pic macro="[1]!KU_RATIO.SORT_CONTROL">
      <xdr:nvPicPr>
        <xdr:cNvPr id="66" name="SORT_AVG_HEATING_UNDEF" descr="tick_circle_3887.png"/>
        <xdr:cNvPicPr preferRelativeResize="1">
          <a:picLocks noChangeAspect="0"/>
        </xdr:cNvPicPr>
      </xdr:nvPicPr>
      <xdr:blipFill>
        <a:blip r:embed="rId55"/>
        <a:stretch>
          <a:fillRect/>
        </a:stretch>
      </xdr:blipFill>
      <xdr:spPr>
        <a:xfrm>
          <a:off x="14506575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10</xdr:row>
      <xdr:rowOff>9525</xdr:rowOff>
    </xdr:from>
    <xdr:to>
      <xdr:col>28</xdr:col>
      <xdr:colOff>152400</xdr:colOff>
      <xdr:row>10</xdr:row>
      <xdr:rowOff>228600</xdr:rowOff>
    </xdr:to>
    <xdr:pic macro="[1]!KU_RATIO.SORT_CONTROL">
      <xdr:nvPicPr>
        <xdr:cNvPr id="67" name="SORT_AVG_EE_ASC" descr="tick_circle_3887.png" hidden="1"/>
        <xdr:cNvPicPr preferRelativeResize="1">
          <a:picLocks noChangeAspect="0"/>
        </xdr:cNvPicPr>
      </xdr:nvPicPr>
      <xdr:blipFill>
        <a:blip r:embed="rId53"/>
        <a:stretch>
          <a:fillRect/>
        </a:stretch>
      </xdr:blipFill>
      <xdr:spPr>
        <a:xfrm>
          <a:off x="15087600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10</xdr:row>
      <xdr:rowOff>9525</xdr:rowOff>
    </xdr:from>
    <xdr:to>
      <xdr:col>28</xdr:col>
      <xdr:colOff>152400</xdr:colOff>
      <xdr:row>10</xdr:row>
      <xdr:rowOff>228600</xdr:rowOff>
    </xdr:to>
    <xdr:pic macro="[1]!KU_RATIO.SORT_CONTROL">
      <xdr:nvPicPr>
        <xdr:cNvPr id="68" name="SORT_AVG_EE_DESC" descr="tick_circle_3887.png" hidden="1"/>
        <xdr:cNvPicPr preferRelativeResize="1">
          <a:picLocks noChangeAspect="0"/>
        </xdr:cNvPicPr>
      </xdr:nvPicPr>
      <xdr:blipFill>
        <a:blip r:embed="rId54"/>
        <a:stretch>
          <a:fillRect/>
        </a:stretch>
      </xdr:blipFill>
      <xdr:spPr>
        <a:xfrm>
          <a:off x="15087600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10</xdr:row>
      <xdr:rowOff>9525</xdr:rowOff>
    </xdr:from>
    <xdr:to>
      <xdr:col>28</xdr:col>
      <xdr:colOff>152400</xdr:colOff>
      <xdr:row>10</xdr:row>
      <xdr:rowOff>228600</xdr:rowOff>
    </xdr:to>
    <xdr:pic macro="[1]!KU_RATIO.SORT_CONTROL">
      <xdr:nvPicPr>
        <xdr:cNvPr id="69" name="SORT_AVG_EE_UNDEF" descr="tick_circle_3887.png"/>
        <xdr:cNvPicPr preferRelativeResize="1">
          <a:picLocks noChangeAspect="0"/>
        </xdr:cNvPicPr>
      </xdr:nvPicPr>
      <xdr:blipFill>
        <a:blip r:embed="rId55"/>
        <a:stretch>
          <a:fillRect/>
        </a:stretch>
      </xdr:blipFill>
      <xdr:spPr>
        <a:xfrm>
          <a:off x="15087600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10</xdr:row>
      <xdr:rowOff>9525</xdr:rowOff>
    </xdr:from>
    <xdr:to>
      <xdr:col>29</xdr:col>
      <xdr:colOff>152400</xdr:colOff>
      <xdr:row>10</xdr:row>
      <xdr:rowOff>228600</xdr:rowOff>
    </xdr:to>
    <xdr:pic macro="[1]!KU_RATIO.SORT_CONTROL">
      <xdr:nvPicPr>
        <xdr:cNvPr id="70" name="SORT_AVG_GAS_ASC" descr="tick_circle_3887.png" hidden="1"/>
        <xdr:cNvPicPr preferRelativeResize="1">
          <a:picLocks noChangeAspect="0"/>
        </xdr:cNvPicPr>
      </xdr:nvPicPr>
      <xdr:blipFill>
        <a:blip r:embed="rId53"/>
        <a:stretch>
          <a:fillRect/>
        </a:stretch>
      </xdr:blipFill>
      <xdr:spPr>
        <a:xfrm>
          <a:off x="15668625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10</xdr:row>
      <xdr:rowOff>9525</xdr:rowOff>
    </xdr:from>
    <xdr:to>
      <xdr:col>29</xdr:col>
      <xdr:colOff>152400</xdr:colOff>
      <xdr:row>10</xdr:row>
      <xdr:rowOff>228600</xdr:rowOff>
    </xdr:to>
    <xdr:pic macro="[1]!KU_RATIO.SORT_CONTROL">
      <xdr:nvPicPr>
        <xdr:cNvPr id="71" name="SORT_AVG_GAS_DESC" descr="tick_circle_3887.png" hidden="1"/>
        <xdr:cNvPicPr preferRelativeResize="1">
          <a:picLocks noChangeAspect="0"/>
        </xdr:cNvPicPr>
      </xdr:nvPicPr>
      <xdr:blipFill>
        <a:blip r:embed="rId54"/>
        <a:stretch>
          <a:fillRect/>
        </a:stretch>
      </xdr:blipFill>
      <xdr:spPr>
        <a:xfrm>
          <a:off x="15668625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10</xdr:row>
      <xdr:rowOff>9525</xdr:rowOff>
    </xdr:from>
    <xdr:to>
      <xdr:col>29</xdr:col>
      <xdr:colOff>152400</xdr:colOff>
      <xdr:row>10</xdr:row>
      <xdr:rowOff>228600</xdr:rowOff>
    </xdr:to>
    <xdr:pic macro="[1]!KU_RATIO.SORT_CONTROL">
      <xdr:nvPicPr>
        <xdr:cNvPr id="72" name="SORT_AVG_GAS_UNDEF" descr="tick_circle_3887.png"/>
        <xdr:cNvPicPr preferRelativeResize="1">
          <a:picLocks noChangeAspect="0"/>
        </xdr:cNvPicPr>
      </xdr:nvPicPr>
      <xdr:blipFill>
        <a:blip r:embed="rId55"/>
        <a:stretch>
          <a:fillRect/>
        </a:stretch>
      </xdr:blipFill>
      <xdr:spPr>
        <a:xfrm>
          <a:off x="15668625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9525</xdr:colOff>
      <xdr:row>10</xdr:row>
      <xdr:rowOff>9525</xdr:rowOff>
    </xdr:from>
    <xdr:to>
      <xdr:col>30</xdr:col>
      <xdr:colOff>152400</xdr:colOff>
      <xdr:row>10</xdr:row>
      <xdr:rowOff>228600</xdr:rowOff>
    </xdr:to>
    <xdr:pic macro="[1]!KU_RATIO.SORT_CONTROL">
      <xdr:nvPicPr>
        <xdr:cNvPr id="73" name="SORT_AVG_SF_ASC" descr="tick_circle_3887.png" hidden="1"/>
        <xdr:cNvPicPr preferRelativeResize="1">
          <a:picLocks noChangeAspect="0"/>
        </xdr:cNvPicPr>
      </xdr:nvPicPr>
      <xdr:blipFill>
        <a:blip r:embed="rId53"/>
        <a:stretch>
          <a:fillRect/>
        </a:stretch>
      </xdr:blipFill>
      <xdr:spPr>
        <a:xfrm>
          <a:off x="16249650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9525</xdr:colOff>
      <xdr:row>10</xdr:row>
      <xdr:rowOff>9525</xdr:rowOff>
    </xdr:from>
    <xdr:to>
      <xdr:col>30</xdr:col>
      <xdr:colOff>152400</xdr:colOff>
      <xdr:row>10</xdr:row>
      <xdr:rowOff>228600</xdr:rowOff>
    </xdr:to>
    <xdr:pic macro="[1]!KU_RATIO.SORT_CONTROL">
      <xdr:nvPicPr>
        <xdr:cNvPr id="74" name="SORT_AVG_SF_DESC" descr="tick_circle_3887.png" hidden="1"/>
        <xdr:cNvPicPr preferRelativeResize="1">
          <a:picLocks noChangeAspect="0"/>
        </xdr:cNvPicPr>
      </xdr:nvPicPr>
      <xdr:blipFill>
        <a:blip r:embed="rId54"/>
        <a:stretch>
          <a:fillRect/>
        </a:stretch>
      </xdr:blipFill>
      <xdr:spPr>
        <a:xfrm>
          <a:off x="16249650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9525</xdr:colOff>
      <xdr:row>10</xdr:row>
      <xdr:rowOff>9525</xdr:rowOff>
    </xdr:from>
    <xdr:to>
      <xdr:col>30</xdr:col>
      <xdr:colOff>152400</xdr:colOff>
      <xdr:row>10</xdr:row>
      <xdr:rowOff>228600</xdr:rowOff>
    </xdr:to>
    <xdr:pic macro="[1]!KU_RATIO.SORT_CONTROL">
      <xdr:nvPicPr>
        <xdr:cNvPr id="75" name="SORT_AVG_SF_UNDEF" descr="tick_circle_3887.png"/>
        <xdr:cNvPicPr preferRelativeResize="1">
          <a:picLocks noChangeAspect="0"/>
        </xdr:cNvPicPr>
      </xdr:nvPicPr>
      <xdr:blipFill>
        <a:blip r:embed="rId55"/>
        <a:stretch>
          <a:fillRect/>
        </a:stretch>
      </xdr:blipFill>
      <xdr:spPr>
        <a:xfrm>
          <a:off x="16249650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8</xdr:row>
      <xdr:rowOff>9525</xdr:rowOff>
    </xdr:from>
    <xdr:to>
      <xdr:col>7</xdr:col>
      <xdr:colOff>152400</xdr:colOff>
      <xdr:row>8</xdr:row>
      <xdr:rowOff>266700</xdr:rowOff>
    </xdr:to>
    <xdr:pic macro="[1]!KU_RATIO.SORT_CONTROL">
      <xdr:nvPicPr>
        <xdr:cNvPr id="76" name="SORT_RN_ASC" descr="tick_circle_3887.png" hidden="1"/>
        <xdr:cNvPicPr preferRelativeResize="1">
          <a:picLocks noChangeAspect="0"/>
        </xdr:cNvPicPr>
      </xdr:nvPicPr>
      <xdr:blipFill>
        <a:blip r:embed="rId56"/>
        <a:stretch>
          <a:fillRect/>
        </a:stretch>
      </xdr:blipFill>
      <xdr:spPr>
        <a:xfrm>
          <a:off x="3629025" y="800100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8</xdr:row>
      <xdr:rowOff>9525</xdr:rowOff>
    </xdr:from>
    <xdr:to>
      <xdr:col>7</xdr:col>
      <xdr:colOff>152400</xdr:colOff>
      <xdr:row>8</xdr:row>
      <xdr:rowOff>266700</xdr:rowOff>
    </xdr:to>
    <xdr:pic macro="[1]!KU_RATIO.SORT_CONTROL">
      <xdr:nvPicPr>
        <xdr:cNvPr id="77" name="SORT_RN_DESC" descr="tick_circle_3887.png" hidden="1"/>
        <xdr:cNvPicPr preferRelativeResize="1">
          <a:picLocks noChangeAspect="0"/>
        </xdr:cNvPicPr>
      </xdr:nvPicPr>
      <xdr:blipFill>
        <a:blip r:embed="rId57"/>
        <a:stretch>
          <a:fillRect/>
        </a:stretch>
      </xdr:blipFill>
      <xdr:spPr>
        <a:xfrm>
          <a:off x="3629025" y="800100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8</xdr:row>
      <xdr:rowOff>9525</xdr:rowOff>
    </xdr:from>
    <xdr:to>
      <xdr:col>7</xdr:col>
      <xdr:colOff>152400</xdr:colOff>
      <xdr:row>8</xdr:row>
      <xdr:rowOff>266700</xdr:rowOff>
    </xdr:to>
    <xdr:pic macro="[1]!KU_RATIO.SORT_CONTROL">
      <xdr:nvPicPr>
        <xdr:cNvPr id="78" name="SORT_RN_UNDEF" descr="tick_circle_3887.png"/>
        <xdr:cNvPicPr preferRelativeResize="1">
          <a:picLocks noChangeAspect="0"/>
        </xdr:cNvPicPr>
      </xdr:nvPicPr>
      <xdr:blipFill>
        <a:blip r:embed="rId58"/>
        <a:stretch>
          <a:fillRect/>
        </a:stretch>
      </xdr:blipFill>
      <xdr:spPr>
        <a:xfrm>
          <a:off x="3629025" y="800100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142875</xdr:colOff>
      <xdr:row>10</xdr:row>
      <xdr:rowOff>47625</xdr:rowOff>
    </xdr:from>
    <xdr:to>
      <xdr:col>38</xdr:col>
      <xdr:colOff>457200</xdr:colOff>
      <xdr:row>11</xdr:row>
      <xdr:rowOff>171450</xdr:rowOff>
    </xdr:to>
    <xdr:pic>
      <xdr:nvPicPr>
        <xdr:cNvPr id="79" name="PIC_BASE_TF_GAS_NET">
          <a:hlinkClick r:id="rId61"/>
        </xdr:cNvPr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20459700" y="129540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35</xdr:col>
      <xdr:colOff>142875</xdr:colOff>
      <xdr:row>10</xdr:row>
      <xdr:rowOff>38100</xdr:rowOff>
    </xdr:from>
    <xdr:to>
      <xdr:col>35</xdr:col>
      <xdr:colOff>466725</xdr:colOff>
      <xdr:row>11</xdr:row>
      <xdr:rowOff>161925</xdr:rowOff>
    </xdr:to>
    <xdr:pic>
      <xdr:nvPicPr>
        <xdr:cNvPr id="80" name="PIC_BASE_TF_HEATING">
          <a:hlinkClick r:id="rId63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16625" y="1285875"/>
          <a:ext cx="3238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33</xdr:col>
      <xdr:colOff>142875</xdr:colOff>
      <xdr:row>10</xdr:row>
      <xdr:rowOff>47625</xdr:rowOff>
    </xdr:from>
    <xdr:to>
      <xdr:col>33</xdr:col>
      <xdr:colOff>457200</xdr:colOff>
      <xdr:row>11</xdr:row>
      <xdr:rowOff>171450</xdr:rowOff>
    </xdr:to>
    <xdr:pic>
      <xdr:nvPicPr>
        <xdr:cNvPr id="81" name="PIC_BASE_TF_VOTV">
          <a:hlinkClick r:id="rId6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554575" y="129540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34</xdr:col>
      <xdr:colOff>142875</xdr:colOff>
      <xdr:row>10</xdr:row>
      <xdr:rowOff>47625</xdr:rowOff>
    </xdr:from>
    <xdr:to>
      <xdr:col>34</xdr:col>
      <xdr:colOff>457200</xdr:colOff>
      <xdr:row>11</xdr:row>
      <xdr:rowOff>171450</xdr:rowOff>
    </xdr:to>
    <xdr:pic>
      <xdr:nvPicPr>
        <xdr:cNvPr id="82" name="PIC_BASE_TF_HOT_VSNA">
          <a:hlinkClick r:id="rId67"/>
        </xdr:cNvPr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8135600" y="129540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36</xdr:col>
      <xdr:colOff>142875</xdr:colOff>
      <xdr:row>10</xdr:row>
      <xdr:rowOff>47625</xdr:rowOff>
    </xdr:from>
    <xdr:to>
      <xdr:col>36</xdr:col>
      <xdr:colOff>447675</xdr:colOff>
      <xdr:row>11</xdr:row>
      <xdr:rowOff>171450</xdr:rowOff>
    </xdr:to>
    <xdr:pic>
      <xdr:nvPicPr>
        <xdr:cNvPr id="83" name="PIC_BASE_TF_EE_ONE">
          <a:hlinkClick r:id="rId70"/>
        </xdr:cNvPr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19297650" y="1295400"/>
          <a:ext cx="3048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40</xdr:col>
      <xdr:colOff>133350</xdr:colOff>
      <xdr:row>10</xdr:row>
      <xdr:rowOff>47625</xdr:rowOff>
    </xdr:from>
    <xdr:to>
      <xdr:col>40</xdr:col>
      <xdr:colOff>447675</xdr:colOff>
      <xdr:row>11</xdr:row>
      <xdr:rowOff>171450</xdr:rowOff>
    </xdr:to>
    <xdr:pic>
      <xdr:nvPicPr>
        <xdr:cNvPr id="84" name="PIC_BASE_TF_SF">
          <a:hlinkClick r:id="rId72"/>
        </xdr:cNvPr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1612225" y="129540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32</xdr:col>
      <xdr:colOff>142875</xdr:colOff>
      <xdr:row>10</xdr:row>
      <xdr:rowOff>47625</xdr:rowOff>
    </xdr:from>
    <xdr:to>
      <xdr:col>32</xdr:col>
      <xdr:colOff>457200</xdr:colOff>
      <xdr:row>11</xdr:row>
      <xdr:rowOff>171450</xdr:rowOff>
    </xdr:to>
    <xdr:pic>
      <xdr:nvPicPr>
        <xdr:cNvPr id="85" name="PIC_BASE_TF_VSNA">
          <a:hlinkClick r:id="rId74"/>
        </xdr:cNvPr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6973550" y="129540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37</xdr:col>
      <xdr:colOff>152400</xdr:colOff>
      <xdr:row>10</xdr:row>
      <xdr:rowOff>47625</xdr:rowOff>
    </xdr:from>
    <xdr:to>
      <xdr:col>37</xdr:col>
      <xdr:colOff>466725</xdr:colOff>
      <xdr:row>11</xdr:row>
      <xdr:rowOff>171450</xdr:rowOff>
    </xdr:to>
    <xdr:pic>
      <xdr:nvPicPr>
        <xdr:cNvPr id="86" name="PIC_BASE_TF_EE_ZONE">
          <a:hlinkClick r:id="rId77"/>
        </xdr:cNvPr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9888200" y="129540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39</xdr:col>
      <xdr:colOff>161925</xdr:colOff>
      <xdr:row>10</xdr:row>
      <xdr:rowOff>57150</xdr:rowOff>
    </xdr:from>
    <xdr:to>
      <xdr:col>39</xdr:col>
      <xdr:colOff>466725</xdr:colOff>
      <xdr:row>11</xdr:row>
      <xdr:rowOff>180975</xdr:rowOff>
    </xdr:to>
    <xdr:pic>
      <xdr:nvPicPr>
        <xdr:cNvPr id="87" name="PIC_BASE_TF_GAS_LIQ">
          <a:hlinkClick r:id="rId80"/>
        </xdr:cNvPr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1059775" y="1304925"/>
          <a:ext cx="3048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32</xdr:col>
      <xdr:colOff>9525</xdr:colOff>
      <xdr:row>10</xdr:row>
      <xdr:rowOff>9525</xdr:rowOff>
    </xdr:from>
    <xdr:to>
      <xdr:col>32</xdr:col>
      <xdr:colOff>152400</xdr:colOff>
      <xdr:row>10</xdr:row>
      <xdr:rowOff>228600</xdr:rowOff>
    </xdr:to>
    <xdr:pic macro="[1]!KU_RATIO.SORT_CONTROL">
      <xdr:nvPicPr>
        <xdr:cNvPr id="88" name="SORT_BASE_TF_VSNA_ASC" descr="tick_circle_3887.png" hidden="1"/>
        <xdr:cNvPicPr preferRelativeResize="1">
          <a:picLocks noChangeAspect="0"/>
        </xdr:cNvPicPr>
      </xdr:nvPicPr>
      <xdr:blipFill>
        <a:blip r:embed="rId53"/>
        <a:stretch>
          <a:fillRect/>
        </a:stretch>
      </xdr:blipFill>
      <xdr:spPr>
        <a:xfrm>
          <a:off x="16840200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10</xdr:row>
      <xdr:rowOff>9525</xdr:rowOff>
    </xdr:from>
    <xdr:to>
      <xdr:col>32</xdr:col>
      <xdr:colOff>152400</xdr:colOff>
      <xdr:row>10</xdr:row>
      <xdr:rowOff>228600</xdr:rowOff>
    </xdr:to>
    <xdr:pic macro="[1]!KU_RATIO.SORT_CONTROL">
      <xdr:nvPicPr>
        <xdr:cNvPr id="89" name="SORT_BASE_TF_VSNA_DESC" descr="tick_circle_3887.png" hidden="1"/>
        <xdr:cNvPicPr preferRelativeResize="1">
          <a:picLocks noChangeAspect="0"/>
        </xdr:cNvPicPr>
      </xdr:nvPicPr>
      <xdr:blipFill>
        <a:blip r:embed="rId54"/>
        <a:stretch>
          <a:fillRect/>
        </a:stretch>
      </xdr:blipFill>
      <xdr:spPr>
        <a:xfrm>
          <a:off x="16840200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10</xdr:row>
      <xdr:rowOff>9525</xdr:rowOff>
    </xdr:from>
    <xdr:to>
      <xdr:col>32</xdr:col>
      <xdr:colOff>152400</xdr:colOff>
      <xdr:row>10</xdr:row>
      <xdr:rowOff>228600</xdr:rowOff>
    </xdr:to>
    <xdr:pic macro="[1]!KU_RATIO.SORT_CONTROL">
      <xdr:nvPicPr>
        <xdr:cNvPr id="90" name="SORT_BASE_TF_VSNA_UNDEF" descr="tick_circle_3887.png"/>
        <xdr:cNvPicPr preferRelativeResize="1">
          <a:picLocks noChangeAspect="0"/>
        </xdr:cNvPicPr>
      </xdr:nvPicPr>
      <xdr:blipFill>
        <a:blip r:embed="rId55"/>
        <a:stretch>
          <a:fillRect/>
        </a:stretch>
      </xdr:blipFill>
      <xdr:spPr>
        <a:xfrm>
          <a:off x="16840200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</xdr:colOff>
      <xdr:row>10</xdr:row>
      <xdr:rowOff>9525</xdr:rowOff>
    </xdr:from>
    <xdr:to>
      <xdr:col>33</xdr:col>
      <xdr:colOff>152400</xdr:colOff>
      <xdr:row>10</xdr:row>
      <xdr:rowOff>228600</xdr:rowOff>
    </xdr:to>
    <xdr:pic macro="[1]!KU_RATIO.SORT_CONTROL">
      <xdr:nvPicPr>
        <xdr:cNvPr id="91" name="SORT_BASE_TF_VOTV_ASC" descr="tick_circle_3887.png" hidden="1"/>
        <xdr:cNvPicPr preferRelativeResize="1">
          <a:picLocks noChangeAspect="0"/>
        </xdr:cNvPicPr>
      </xdr:nvPicPr>
      <xdr:blipFill>
        <a:blip r:embed="rId53"/>
        <a:stretch>
          <a:fillRect/>
        </a:stretch>
      </xdr:blipFill>
      <xdr:spPr>
        <a:xfrm>
          <a:off x="17421225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</xdr:colOff>
      <xdr:row>10</xdr:row>
      <xdr:rowOff>9525</xdr:rowOff>
    </xdr:from>
    <xdr:to>
      <xdr:col>33</xdr:col>
      <xdr:colOff>152400</xdr:colOff>
      <xdr:row>10</xdr:row>
      <xdr:rowOff>228600</xdr:rowOff>
    </xdr:to>
    <xdr:pic macro="[1]!KU_RATIO.SORT_CONTROL">
      <xdr:nvPicPr>
        <xdr:cNvPr id="92" name="SORT_BASE_TF_VOTV_DESC" descr="tick_circle_3887.png" hidden="1"/>
        <xdr:cNvPicPr preferRelativeResize="1">
          <a:picLocks noChangeAspect="0"/>
        </xdr:cNvPicPr>
      </xdr:nvPicPr>
      <xdr:blipFill>
        <a:blip r:embed="rId54"/>
        <a:stretch>
          <a:fillRect/>
        </a:stretch>
      </xdr:blipFill>
      <xdr:spPr>
        <a:xfrm>
          <a:off x="17421225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</xdr:colOff>
      <xdr:row>10</xdr:row>
      <xdr:rowOff>9525</xdr:rowOff>
    </xdr:from>
    <xdr:to>
      <xdr:col>33</xdr:col>
      <xdr:colOff>152400</xdr:colOff>
      <xdr:row>10</xdr:row>
      <xdr:rowOff>228600</xdr:rowOff>
    </xdr:to>
    <xdr:pic macro="[1]!KU_RATIO.SORT_CONTROL">
      <xdr:nvPicPr>
        <xdr:cNvPr id="93" name="SORT_BASE_TF_VOTV_UNDEF" descr="tick_circle_3887.png"/>
        <xdr:cNvPicPr preferRelativeResize="1">
          <a:picLocks noChangeAspect="0"/>
        </xdr:cNvPicPr>
      </xdr:nvPicPr>
      <xdr:blipFill>
        <a:blip r:embed="rId55"/>
        <a:stretch>
          <a:fillRect/>
        </a:stretch>
      </xdr:blipFill>
      <xdr:spPr>
        <a:xfrm>
          <a:off x="17421225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9525</xdr:colOff>
      <xdr:row>10</xdr:row>
      <xdr:rowOff>9525</xdr:rowOff>
    </xdr:from>
    <xdr:to>
      <xdr:col>34</xdr:col>
      <xdr:colOff>152400</xdr:colOff>
      <xdr:row>10</xdr:row>
      <xdr:rowOff>228600</xdr:rowOff>
    </xdr:to>
    <xdr:pic macro="[1]!KU_RATIO.SORT_CONTROL">
      <xdr:nvPicPr>
        <xdr:cNvPr id="94" name="SORT_BASE_TF_HOT_VSNA_ASC" descr="tick_circle_3887.png" hidden="1"/>
        <xdr:cNvPicPr preferRelativeResize="1">
          <a:picLocks noChangeAspect="0"/>
        </xdr:cNvPicPr>
      </xdr:nvPicPr>
      <xdr:blipFill>
        <a:blip r:embed="rId53"/>
        <a:stretch>
          <a:fillRect/>
        </a:stretch>
      </xdr:blipFill>
      <xdr:spPr>
        <a:xfrm>
          <a:off x="18002250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9525</xdr:colOff>
      <xdr:row>10</xdr:row>
      <xdr:rowOff>9525</xdr:rowOff>
    </xdr:from>
    <xdr:to>
      <xdr:col>34</xdr:col>
      <xdr:colOff>152400</xdr:colOff>
      <xdr:row>10</xdr:row>
      <xdr:rowOff>228600</xdr:rowOff>
    </xdr:to>
    <xdr:pic macro="[1]!KU_RATIO.SORT_CONTROL">
      <xdr:nvPicPr>
        <xdr:cNvPr id="95" name="SORT_BASE_TF_HOT_VSNA_DESC" descr="tick_circle_3887.png" hidden="1"/>
        <xdr:cNvPicPr preferRelativeResize="1">
          <a:picLocks noChangeAspect="0"/>
        </xdr:cNvPicPr>
      </xdr:nvPicPr>
      <xdr:blipFill>
        <a:blip r:embed="rId54"/>
        <a:stretch>
          <a:fillRect/>
        </a:stretch>
      </xdr:blipFill>
      <xdr:spPr>
        <a:xfrm>
          <a:off x="18002250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9525</xdr:colOff>
      <xdr:row>10</xdr:row>
      <xdr:rowOff>9525</xdr:rowOff>
    </xdr:from>
    <xdr:to>
      <xdr:col>34</xdr:col>
      <xdr:colOff>152400</xdr:colOff>
      <xdr:row>10</xdr:row>
      <xdr:rowOff>228600</xdr:rowOff>
    </xdr:to>
    <xdr:pic macro="[1]!KU_RATIO.SORT_CONTROL">
      <xdr:nvPicPr>
        <xdr:cNvPr id="96" name="SORT_BASE_TF_HOT_VSNA_UNDEF" descr="tick_circle_3887.png"/>
        <xdr:cNvPicPr preferRelativeResize="1">
          <a:picLocks noChangeAspect="0"/>
        </xdr:cNvPicPr>
      </xdr:nvPicPr>
      <xdr:blipFill>
        <a:blip r:embed="rId55"/>
        <a:stretch>
          <a:fillRect/>
        </a:stretch>
      </xdr:blipFill>
      <xdr:spPr>
        <a:xfrm>
          <a:off x="18002250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</xdr:colOff>
      <xdr:row>10</xdr:row>
      <xdr:rowOff>9525</xdr:rowOff>
    </xdr:from>
    <xdr:to>
      <xdr:col>35</xdr:col>
      <xdr:colOff>152400</xdr:colOff>
      <xdr:row>10</xdr:row>
      <xdr:rowOff>228600</xdr:rowOff>
    </xdr:to>
    <xdr:pic macro="[1]!KU_RATIO.SORT_CONTROL">
      <xdr:nvPicPr>
        <xdr:cNvPr id="97" name="SORT_BASE_TF_HEATING_ASC" descr="tick_circle_3887.png" hidden="1"/>
        <xdr:cNvPicPr preferRelativeResize="1">
          <a:picLocks noChangeAspect="0"/>
        </xdr:cNvPicPr>
      </xdr:nvPicPr>
      <xdr:blipFill>
        <a:blip r:embed="rId53"/>
        <a:stretch>
          <a:fillRect/>
        </a:stretch>
      </xdr:blipFill>
      <xdr:spPr>
        <a:xfrm>
          <a:off x="18583275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</xdr:colOff>
      <xdr:row>10</xdr:row>
      <xdr:rowOff>9525</xdr:rowOff>
    </xdr:from>
    <xdr:to>
      <xdr:col>35</xdr:col>
      <xdr:colOff>152400</xdr:colOff>
      <xdr:row>10</xdr:row>
      <xdr:rowOff>228600</xdr:rowOff>
    </xdr:to>
    <xdr:pic macro="[1]!KU_RATIO.SORT_CONTROL">
      <xdr:nvPicPr>
        <xdr:cNvPr id="98" name="SORT_BASE_TF_HEATING_DESC" descr="tick_circle_3887.png" hidden="1"/>
        <xdr:cNvPicPr preferRelativeResize="1">
          <a:picLocks noChangeAspect="0"/>
        </xdr:cNvPicPr>
      </xdr:nvPicPr>
      <xdr:blipFill>
        <a:blip r:embed="rId54"/>
        <a:stretch>
          <a:fillRect/>
        </a:stretch>
      </xdr:blipFill>
      <xdr:spPr>
        <a:xfrm>
          <a:off x="18583275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</xdr:colOff>
      <xdr:row>10</xdr:row>
      <xdr:rowOff>9525</xdr:rowOff>
    </xdr:from>
    <xdr:to>
      <xdr:col>35</xdr:col>
      <xdr:colOff>152400</xdr:colOff>
      <xdr:row>10</xdr:row>
      <xdr:rowOff>228600</xdr:rowOff>
    </xdr:to>
    <xdr:pic macro="[1]!KU_RATIO.SORT_CONTROL">
      <xdr:nvPicPr>
        <xdr:cNvPr id="99" name="SORT_BASE_TF_HEATING_UNDEF" descr="tick_circle_3887.png"/>
        <xdr:cNvPicPr preferRelativeResize="1">
          <a:picLocks noChangeAspect="0"/>
        </xdr:cNvPicPr>
      </xdr:nvPicPr>
      <xdr:blipFill>
        <a:blip r:embed="rId55"/>
        <a:stretch>
          <a:fillRect/>
        </a:stretch>
      </xdr:blipFill>
      <xdr:spPr>
        <a:xfrm>
          <a:off x="18583275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10</xdr:row>
      <xdr:rowOff>9525</xdr:rowOff>
    </xdr:from>
    <xdr:to>
      <xdr:col>36</xdr:col>
      <xdr:colOff>152400</xdr:colOff>
      <xdr:row>10</xdr:row>
      <xdr:rowOff>228600</xdr:rowOff>
    </xdr:to>
    <xdr:pic macro="[1]!KU_RATIO.SORT_CONTROL">
      <xdr:nvPicPr>
        <xdr:cNvPr id="100" name="SORT_BASE_TF_EE_ONE_ASC" descr="tick_circle_3887.png" hidden="1"/>
        <xdr:cNvPicPr preferRelativeResize="1">
          <a:picLocks noChangeAspect="0"/>
        </xdr:cNvPicPr>
      </xdr:nvPicPr>
      <xdr:blipFill>
        <a:blip r:embed="rId53"/>
        <a:stretch>
          <a:fillRect/>
        </a:stretch>
      </xdr:blipFill>
      <xdr:spPr>
        <a:xfrm>
          <a:off x="19164300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10</xdr:row>
      <xdr:rowOff>9525</xdr:rowOff>
    </xdr:from>
    <xdr:to>
      <xdr:col>36</xdr:col>
      <xdr:colOff>152400</xdr:colOff>
      <xdr:row>10</xdr:row>
      <xdr:rowOff>228600</xdr:rowOff>
    </xdr:to>
    <xdr:pic macro="[1]!KU_RATIO.SORT_CONTROL">
      <xdr:nvPicPr>
        <xdr:cNvPr id="101" name="SORT_BASE_TF_EE_ONE_DESC" descr="tick_circle_3887.png" hidden="1"/>
        <xdr:cNvPicPr preferRelativeResize="1">
          <a:picLocks noChangeAspect="0"/>
        </xdr:cNvPicPr>
      </xdr:nvPicPr>
      <xdr:blipFill>
        <a:blip r:embed="rId54"/>
        <a:stretch>
          <a:fillRect/>
        </a:stretch>
      </xdr:blipFill>
      <xdr:spPr>
        <a:xfrm>
          <a:off x="19164300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10</xdr:row>
      <xdr:rowOff>9525</xdr:rowOff>
    </xdr:from>
    <xdr:to>
      <xdr:col>36</xdr:col>
      <xdr:colOff>152400</xdr:colOff>
      <xdr:row>10</xdr:row>
      <xdr:rowOff>228600</xdr:rowOff>
    </xdr:to>
    <xdr:pic macro="[1]!KU_RATIO.SORT_CONTROL">
      <xdr:nvPicPr>
        <xdr:cNvPr id="102" name="SORT_BASE_TF_EE_ONE_UNDEF" descr="tick_circle_3887.png"/>
        <xdr:cNvPicPr preferRelativeResize="1">
          <a:picLocks noChangeAspect="0"/>
        </xdr:cNvPicPr>
      </xdr:nvPicPr>
      <xdr:blipFill>
        <a:blip r:embed="rId55"/>
        <a:stretch>
          <a:fillRect/>
        </a:stretch>
      </xdr:blipFill>
      <xdr:spPr>
        <a:xfrm>
          <a:off x="19164300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</xdr:colOff>
      <xdr:row>10</xdr:row>
      <xdr:rowOff>9525</xdr:rowOff>
    </xdr:from>
    <xdr:to>
      <xdr:col>37</xdr:col>
      <xdr:colOff>152400</xdr:colOff>
      <xdr:row>10</xdr:row>
      <xdr:rowOff>228600</xdr:rowOff>
    </xdr:to>
    <xdr:pic macro="[1]!KU_RATIO.SORT_CONTROL">
      <xdr:nvPicPr>
        <xdr:cNvPr id="103" name="SORT_BASE_TF_EE_ZONE_ASC" descr="tick_circle_3887.png" hidden="1"/>
        <xdr:cNvPicPr preferRelativeResize="1">
          <a:picLocks noChangeAspect="0"/>
        </xdr:cNvPicPr>
      </xdr:nvPicPr>
      <xdr:blipFill>
        <a:blip r:embed="rId53"/>
        <a:stretch>
          <a:fillRect/>
        </a:stretch>
      </xdr:blipFill>
      <xdr:spPr>
        <a:xfrm>
          <a:off x="19745325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</xdr:colOff>
      <xdr:row>10</xdr:row>
      <xdr:rowOff>9525</xdr:rowOff>
    </xdr:from>
    <xdr:to>
      <xdr:col>37</xdr:col>
      <xdr:colOff>152400</xdr:colOff>
      <xdr:row>10</xdr:row>
      <xdr:rowOff>228600</xdr:rowOff>
    </xdr:to>
    <xdr:pic macro="[1]!KU_RATIO.SORT_CONTROL">
      <xdr:nvPicPr>
        <xdr:cNvPr id="104" name="SORT_BASE_TF_EE_ZONE_DESC" descr="tick_circle_3887.png" hidden="1"/>
        <xdr:cNvPicPr preferRelativeResize="1">
          <a:picLocks noChangeAspect="0"/>
        </xdr:cNvPicPr>
      </xdr:nvPicPr>
      <xdr:blipFill>
        <a:blip r:embed="rId54"/>
        <a:stretch>
          <a:fillRect/>
        </a:stretch>
      </xdr:blipFill>
      <xdr:spPr>
        <a:xfrm>
          <a:off x="19745325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</xdr:colOff>
      <xdr:row>10</xdr:row>
      <xdr:rowOff>9525</xdr:rowOff>
    </xdr:from>
    <xdr:to>
      <xdr:col>37</xdr:col>
      <xdr:colOff>152400</xdr:colOff>
      <xdr:row>10</xdr:row>
      <xdr:rowOff>228600</xdr:rowOff>
    </xdr:to>
    <xdr:pic macro="[1]!KU_RATIO.SORT_CONTROL">
      <xdr:nvPicPr>
        <xdr:cNvPr id="105" name="SORT_BASE_TF_EE_ZONE_UNDEF" descr="tick_circle_3887.png"/>
        <xdr:cNvPicPr preferRelativeResize="1">
          <a:picLocks noChangeAspect="0"/>
        </xdr:cNvPicPr>
      </xdr:nvPicPr>
      <xdr:blipFill>
        <a:blip r:embed="rId55"/>
        <a:stretch>
          <a:fillRect/>
        </a:stretch>
      </xdr:blipFill>
      <xdr:spPr>
        <a:xfrm>
          <a:off x="19745325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9525</xdr:colOff>
      <xdr:row>10</xdr:row>
      <xdr:rowOff>9525</xdr:rowOff>
    </xdr:from>
    <xdr:to>
      <xdr:col>38</xdr:col>
      <xdr:colOff>152400</xdr:colOff>
      <xdr:row>10</xdr:row>
      <xdr:rowOff>228600</xdr:rowOff>
    </xdr:to>
    <xdr:pic macro="[1]!KU_RATIO.SORT_CONTROL">
      <xdr:nvPicPr>
        <xdr:cNvPr id="106" name="SORT_BASE_TF_GAS_NET_ASC" descr="tick_circle_3887.png" hidden="1"/>
        <xdr:cNvPicPr preferRelativeResize="1">
          <a:picLocks noChangeAspect="0"/>
        </xdr:cNvPicPr>
      </xdr:nvPicPr>
      <xdr:blipFill>
        <a:blip r:embed="rId53"/>
        <a:stretch>
          <a:fillRect/>
        </a:stretch>
      </xdr:blipFill>
      <xdr:spPr>
        <a:xfrm>
          <a:off x="20326350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9525</xdr:colOff>
      <xdr:row>10</xdr:row>
      <xdr:rowOff>9525</xdr:rowOff>
    </xdr:from>
    <xdr:to>
      <xdr:col>38</xdr:col>
      <xdr:colOff>152400</xdr:colOff>
      <xdr:row>10</xdr:row>
      <xdr:rowOff>228600</xdr:rowOff>
    </xdr:to>
    <xdr:pic macro="[1]!KU_RATIO.SORT_CONTROL">
      <xdr:nvPicPr>
        <xdr:cNvPr id="107" name="SORT_BASE_TF_GAS_NET_DESC" descr="tick_circle_3887.png" hidden="1"/>
        <xdr:cNvPicPr preferRelativeResize="1">
          <a:picLocks noChangeAspect="0"/>
        </xdr:cNvPicPr>
      </xdr:nvPicPr>
      <xdr:blipFill>
        <a:blip r:embed="rId54"/>
        <a:stretch>
          <a:fillRect/>
        </a:stretch>
      </xdr:blipFill>
      <xdr:spPr>
        <a:xfrm>
          <a:off x="20326350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9525</xdr:colOff>
      <xdr:row>10</xdr:row>
      <xdr:rowOff>9525</xdr:rowOff>
    </xdr:from>
    <xdr:to>
      <xdr:col>38</xdr:col>
      <xdr:colOff>152400</xdr:colOff>
      <xdr:row>10</xdr:row>
      <xdr:rowOff>228600</xdr:rowOff>
    </xdr:to>
    <xdr:pic macro="[1]!KU_RATIO.SORT_CONTROL">
      <xdr:nvPicPr>
        <xdr:cNvPr id="108" name="SORT_BASE_TF_GAS_NET_UNDEF" descr="tick_circle_3887.png"/>
        <xdr:cNvPicPr preferRelativeResize="1">
          <a:picLocks noChangeAspect="0"/>
        </xdr:cNvPicPr>
      </xdr:nvPicPr>
      <xdr:blipFill>
        <a:blip r:embed="rId55"/>
        <a:stretch>
          <a:fillRect/>
        </a:stretch>
      </xdr:blipFill>
      <xdr:spPr>
        <a:xfrm>
          <a:off x="20326350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9525</xdr:colOff>
      <xdr:row>10</xdr:row>
      <xdr:rowOff>9525</xdr:rowOff>
    </xdr:from>
    <xdr:to>
      <xdr:col>39</xdr:col>
      <xdr:colOff>152400</xdr:colOff>
      <xdr:row>10</xdr:row>
      <xdr:rowOff>228600</xdr:rowOff>
    </xdr:to>
    <xdr:pic macro="[1]!KU_RATIO.SORT_CONTROL">
      <xdr:nvPicPr>
        <xdr:cNvPr id="109" name="SORT_BASE_TF_GAS_LIQ_ASC" descr="tick_circle_3887.png" hidden="1"/>
        <xdr:cNvPicPr preferRelativeResize="1">
          <a:picLocks noChangeAspect="0"/>
        </xdr:cNvPicPr>
      </xdr:nvPicPr>
      <xdr:blipFill>
        <a:blip r:embed="rId53"/>
        <a:stretch>
          <a:fillRect/>
        </a:stretch>
      </xdr:blipFill>
      <xdr:spPr>
        <a:xfrm>
          <a:off x="20907375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9525</xdr:colOff>
      <xdr:row>10</xdr:row>
      <xdr:rowOff>9525</xdr:rowOff>
    </xdr:from>
    <xdr:to>
      <xdr:col>39</xdr:col>
      <xdr:colOff>152400</xdr:colOff>
      <xdr:row>10</xdr:row>
      <xdr:rowOff>228600</xdr:rowOff>
    </xdr:to>
    <xdr:pic macro="[1]!KU_RATIO.SORT_CONTROL">
      <xdr:nvPicPr>
        <xdr:cNvPr id="110" name="SORT_BASE_TF_GAS_LIQ_DESC" descr="tick_circle_3887.png" hidden="1"/>
        <xdr:cNvPicPr preferRelativeResize="1">
          <a:picLocks noChangeAspect="0"/>
        </xdr:cNvPicPr>
      </xdr:nvPicPr>
      <xdr:blipFill>
        <a:blip r:embed="rId54"/>
        <a:stretch>
          <a:fillRect/>
        </a:stretch>
      </xdr:blipFill>
      <xdr:spPr>
        <a:xfrm>
          <a:off x="20907375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9525</xdr:colOff>
      <xdr:row>10</xdr:row>
      <xdr:rowOff>9525</xdr:rowOff>
    </xdr:from>
    <xdr:to>
      <xdr:col>39</xdr:col>
      <xdr:colOff>152400</xdr:colOff>
      <xdr:row>10</xdr:row>
      <xdr:rowOff>228600</xdr:rowOff>
    </xdr:to>
    <xdr:pic macro="[1]!KU_RATIO.SORT_CONTROL">
      <xdr:nvPicPr>
        <xdr:cNvPr id="111" name="SORT_BASE_TF_GAS_LIQ_UNDEF" descr="tick_circle_3887.png"/>
        <xdr:cNvPicPr preferRelativeResize="1">
          <a:picLocks noChangeAspect="0"/>
        </xdr:cNvPicPr>
      </xdr:nvPicPr>
      <xdr:blipFill>
        <a:blip r:embed="rId55"/>
        <a:stretch>
          <a:fillRect/>
        </a:stretch>
      </xdr:blipFill>
      <xdr:spPr>
        <a:xfrm>
          <a:off x="20907375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10</xdr:row>
      <xdr:rowOff>9525</xdr:rowOff>
    </xdr:from>
    <xdr:to>
      <xdr:col>40</xdr:col>
      <xdr:colOff>152400</xdr:colOff>
      <xdr:row>10</xdr:row>
      <xdr:rowOff>228600</xdr:rowOff>
    </xdr:to>
    <xdr:pic macro="[1]!KU_RATIO.SORT_CONTROL">
      <xdr:nvPicPr>
        <xdr:cNvPr id="112" name="SORT_BASE_TF_SF_ASC" descr="tick_circle_3887.png" hidden="1"/>
        <xdr:cNvPicPr preferRelativeResize="1">
          <a:picLocks noChangeAspect="0"/>
        </xdr:cNvPicPr>
      </xdr:nvPicPr>
      <xdr:blipFill>
        <a:blip r:embed="rId53"/>
        <a:stretch>
          <a:fillRect/>
        </a:stretch>
      </xdr:blipFill>
      <xdr:spPr>
        <a:xfrm>
          <a:off x="21488400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10</xdr:row>
      <xdr:rowOff>9525</xdr:rowOff>
    </xdr:from>
    <xdr:to>
      <xdr:col>40</xdr:col>
      <xdr:colOff>152400</xdr:colOff>
      <xdr:row>10</xdr:row>
      <xdr:rowOff>228600</xdr:rowOff>
    </xdr:to>
    <xdr:pic macro="[1]!KU_RATIO.SORT_CONTROL">
      <xdr:nvPicPr>
        <xdr:cNvPr id="113" name="SORT_BASE_TF_SF_DESC" descr="tick_circle_3887.png" hidden="1"/>
        <xdr:cNvPicPr preferRelativeResize="1">
          <a:picLocks noChangeAspect="0"/>
        </xdr:cNvPicPr>
      </xdr:nvPicPr>
      <xdr:blipFill>
        <a:blip r:embed="rId54"/>
        <a:stretch>
          <a:fillRect/>
        </a:stretch>
      </xdr:blipFill>
      <xdr:spPr>
        <a:xfrm>
          <a:off x="21488400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10</xdr:row>
      <xdr:rowOff>9525</xdr:rowOff>
    </xdr:from>
    <xdr:to>
      <xdr:col>40</xdr:col>
      <xdr:colOff>152400</xdr:colOff>
      <xdr:row>10</xdr:row>
      <xdr:rowOff>228600</xdr:rowOff>
    </xdr:to>
    <xdr:pic macro="[1]!KU_RATIO.SORT_CONTROL">
      <xdr:nvPicPr>
        <xdr:cNvPr id="114" name="SORT_BASE_TF_SF_UNDEF" descr="tick_circle_3887.png"/>
        <xdr:cNvPicPr preferRelativeResize="1">
          <a:picLocks noChangeAspect="0"/>
        </xdr:cNvPicPr>
      </xdr:nvPicPr>
      <xdr:blipFill>
        <a:blip r:embed="rId55"/>
        <a:stretch>
          <a:fillRect/>
        </a:stretch>
      </xdr:blipFill>
      <xdr:spPr>
        <a:xfrm>
          <a:off x="21488400" y="125730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133350</xdr:colOff>
      <xdr:row>10</xdr:row>
      <xdr:rowOff>38100</xdr:rowOff>
    </xdr:from>
    <xdr:to>
      <xdr:col>48</xdr:col>
      <xdr:colOff>447675</xdr:colOff>
      <xdr:row>11</xdr:row>
      <xdr:rowOff>161925</xdr:rowOff>
    </xdr:to>
    <xdr:pic>
      <xdr:nvPicPr>
        <xdr:cNvPr id="115" name="PIC_REGU_TF_GAS_NET">
          <a:hlinkClick r:id="rId82"/>
        </xdr:cNvPr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25688925" y="128587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45</xdr:col>
      <xdr:colOff>133350</xdr:colOff>
      <xdr:row>10</xdr:row>
      <xdr:rowOff>28575</xdr:rowOff>
    </xdr:from>
    <xdr:to>
      <xdr:col>45</xdr:col>
      <xdr:colOff>457200</xdr:colOff>
      <xdr:row>11</xdr:row>
      <xdr:rowOff>152400</xdr:rowOff>
    </xdr:to>
    <xdr:pic>
      <xdr:nvPicPr>
        <xdr:cNvPr id="116" name="PIC_REGU_TF_HEATING">
          <a:hlinkClick r:id="rId8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945850" y="1276350"/>
          <a:ext cx="3238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43</xdr:col>
      <xdr:colOff>133350</xdr:colOff>
      <xdr:row>10</xdr:row>
      <xdr:rowOff>38100</xdr:rowOff>
    </xdr:from>
    <xdr:to>
      <xdr:col>43</xdr:col>
      <xdr:colOff>447675</xdr:colOff>
      <xdr:row>11</xdr:row>
      <xdr:rowOff>161925</xdr:rowOff>
    </xdr:to>
    <xdr:pic>
      <xdr:nvPicPr>
        <xdr:cNvPr id="117" name="PIC_REGU_TF_VOTV">
          <a:hlinkClick r:id="rId86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783800" y="128587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44</xdr:col>
      <xdr:colOff>133350</xdr:colOff>
      <xdr:row>10</xdr:row>
      <xdr:rowOff>38100</xdr:rowOff>
    </xdr:from>
    <xdr:to>
      <xdr:col>44</xdr:col>
      <xdr:colOff>447675</xdr:colOff>
      <xdr:row>11</xdr:row>
      <xdr:rowOff>161925</xdr:rowOff>
    </xdr:to>
    <xdr:pic>
      <xdr:nvPicPr>
        <xdr:cNvPr id="118" name="PIC_REGU_TF_HOT_VSNA">
          <a:hlinkClick r:id="rId88"/>
        </xdr:cNvPr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3364825" y="128587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46</xdr:col>
      <xdr:colOff>133350</xdr:colOff>
      <xdr:row>10</xdr:row>
      <xdr:rowOff>38100</xdr:rowOff>
    </xdr:from>
    <xdr:to>
      <xdr:col>46</xdr:col>
      <xdr:colOff>438150</xdr:colOff>
      <xdr:row>11</xdr:row>
      <xdr:rowOff>161925</xdr:rowOff>
    </xdr:to>
    <xdr:pic>
      <xdr:nvPicPr>
        <xdr:cNvPr id="119" name="PIC_REGU_TF_EE_ONE">
          <a:hlinkClick r:id="rId90"/>
        </xdr:cNvPr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526875" y="1285875"/>
          <a:ext cx="3048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50</xdr:col>
      <xdr:colOff>123825</xdr:colOff>
      <xdr:row>10</xdr:row>
      <xdr:rowOff>38100</xdr:rowOff>
    </xdr:from>
    <xdr:to>
      <xdr:col>50</xdr:col>
      <xdr:colOff>438150</xdr:colOff>
      <xdr:row>11</xdr:row>
      <xdr:rowOff>161925</xdr:rowOff>
    </xdr:to>
    <xdr:pic>
      <xdr:nvPicPr>
        <xdr:cNvPr id="120" name="PIC_REGU_TF_SF">
          <a:hlinkClick r:id="rId92"/>
        </xdr:cNvPr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6841450" y="128587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42</xdr:col>
      <xdr:colOff>133350</xdr:colOff>
      <xdr:row>10</xdr:row>
      <xdr:rowOff>38100</xdr:rowOff>
    </xdr:from>
    <xdr:to>
      <xdr:col>42</xdr:col>
      <xdr:colOff>447675</xdr:colOff>
      <xdr:row>11</xdr:row>
      <xdr:rowOff>161925</xdr:rowOff>
    </xdr:to>
    <xdr:pic>
      <xdr:nvPicPr>
        <xdr:cNvPr id="121" name="PIC_REGU_TF_VSNA">
          <a:hlinkClick r:id="rId94"/>
        </xdr:cNvPr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2202775" y="128587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47</xdr:col>
      <xdr:colOff>142875</xdr:colOff>
      <xdr:row>10</xdr:row>
      <xdr:rowOff>38100</xdr:rowOff>
    </xdr:from>
    <xdr:to>
      <xdr:col>47</xdr:col>
      <xdr:colOff>457200</xdr:colOff>
      <xdr:row>11</xdr:row>
      <xdr:rowOff>161925</xdr:rowOff>
    </xdr:to>
    <xdr:pic>
      <xdr:nvPicPr>
        <xdr:cNvPr id="122" name="PIC_REGY_TF_EE_ZONE">
          <a:hlinkClick r:id="rId96"/>
        </xdr:cNvPr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25117425" y="128587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49</xdr:col>
      <xdr:colOff>152400</xdr:colOff>
      <xdr:row>10</xdr:row>
      <xdr:rowOff>47625</xdr:rowOff>
    </xdr:from>
    <xdr:to>
      <xdr:col>49</xdr:col>
      <xdr:colOff>457200</xdr:colOff>
      <xdr:row>11</xdr:row>
      <xdr:rowOff>171450</xdr:rowOff>
    </xdr:to>
    <xdr:pic>
      <xdr:nvPicPr>
        <xdr:cNvPr id="123" name="PIC_REGU_TF_GAS_LIQ">
          <a:hlinkClick r:id="rId98"/>
        </xdr:cNvPr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6289000" y="1295400"/>
          <a:ext cx="3048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42</xdr:col>
      <xdr:colOff>0</xdr:colOff>
      <xdr:row>10</xdr:row>
      <xdr:rowOff>19050</xdr:rowOff>
    </xdr:from>
    <xdr:to>
      <xdr:col>42</xdr:col>
      <xdr:colOff>142875</xdr:colOff>
      <xdr:row>10</xdr:row>
      <xdr:rowOff>228600</xdr:rowOff>
    </xdr:to>
    <xdr:pic macro="[1]!KU_RATIO.SORT_CONTROL">
      <xdr:nvPicPr>
        <xdr:cNvPr id="124" name="SORT_REGU_TF_VSNA_ASC" descr="tick_circle_3887.png" hidden="1"/>
        <xdr:cNvPicPr preferRelativeResize="1">
          <a:picLocks noChangeAspect="0"/>
        </xdr:cNvPicPr>
      </xdr:nvPicPr>
      <xdr:blipFill>
        <a:blip r:embed="rId50"/>
        <a:stretch>
          <a:fillRect/>
        </a:stretch>
      </xdr:blipFill>
      <xdr:spPr>
        <a:xfrm>
          <a:off x="22069425" y="126682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0</xdr:colOff>
      <xdr:row>10</xdr:row>
      <xdr:rowOff>19050</xdr:rowOff>
    </xdr:from>
    <xdr:to>
      <xdr:col>42</xdr:col>
      <xdr:colOff>142875</xdr:colOff>
      <xdr:row>10</xdr:row>
      <xdr:rowOff>228600</xdr:rowOff>
    </xdr:to>
    <xdr:pic macro="[1]!KU_RATIO.SORT_CONTROL">
      <xdr:nvPicPr>
        <xdr:cNvPr id="125" name="SORT_REGU_TF_VSNA_DESC" descr="tick_circle_3887.png" hidden="1"/>
        <xdr:cNvPicPr preferRelativeResize="1">
          <a:picLocks noChangeAspect="0"/>
        </xdr:cNvPicPr>
      </xdr:nvPicPr>
      <xdr:blipFill>
        <a:blip r:embed="rId51"/>
        <a:stretch>
          <a:fillRect/>
        </a:stretch>
      </xdr:blipFill>
      <xdr:spPr>
        <a:xfrm>
          <a:off x="22069425" y="126682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0</xdr:colOff>
      <xdr:row>10</xdr:row>
      <xdr:rowOff>19050</xdr:rowOff>
    </xdr:from>
    <xdr:to>
      <xdr:col>42</xdr:col>
      <xdr:colOff>142875</xdr:colOff>
      <xdr:row>10</xdr:row>
      <xdr:rowOff>228600</xdr:rowOff>
    </xdr:to>
    <xdr:pic macro="[1]!KU_RATIO.SORT_CONTROL">
      <xdr:nvPicPr>
        <xdr:cNvPr id="126" name="SORT_REGU_TF_VSNA_UNDEF" descr="tick_circle_3887.png"/>
        <xdr:cNvPicPr preferRelativeResize="1">
          <a:picLocks noChangeAspect="0"/>
        </xdr:cNvPicPr>
      </xdr:nvPicPr>
      <xdr:blipFill>
        <a:blip r:embed="rId52"/>
        <a:stretch>
          <a:fillRect/>
        </a:stretch>
      </xdr:blipFill>
      <xdr:spPr>
        <a:xfrm>
          <a:off x="22069425" y="126682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19050</xdr:colOff>
      <xdr:row>10</xdr:row>
      <xdr:rowOff>19050</xdr:rowOff>
    </xdr:from>
    <xdr:to>
      <xdr:col>43</xdr:col>
      <xdr:colOff>161925</xdr:colOff>
      <xdr:row>10</xdr:row>
      <xdr:rowOff>228600</xdr:rowOff>
    </xdr:to>
    <xdr:pic macro="[1]!KU_RATIO.SORT_CONTROL">
      <xdr:nvPicPr>
        <xdr:cNvPr id="127" name="SORT_REGU_TF_VOTV_ASC" descr="tick_circle_3887.png" hidden="1"/>
        <xdr:cNvPicPr preferRelativeResize="1">
          <a:picLocks noChangeAspect="0"/>
        </xdr:cNvPicPr>
      </xdr:nvPicPr>
      <xdr:blipFill>
        <a:blip r:embed="rId50"/>
        <a:stretch>
          <a:fillRect/>
        </a:stretch>
      </xdr:blipFill>
      <xdr:spPr>
        <a:xfrm>
          <a:off x="22669500" y="126682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19050</xdr:colOff>
      <xdr:row>10</xdr:row>
      <xdr:rowOff>19050</xdr:rowOff>
    </xdr:from>
    <xdr:to>
      <xdr:col>43</xdr:col>
      <xdr:colOff>161925</xdr:colOff>
      <xdr:row>10</xdr:row>
      <xdr:rowOff>228600</xdr:rowOff>
    </xdr:to>
    <xdr:pic macro="[1]!KU_RATIO.SORT_CONTROL">
      <xdr:nvPicPr>
        <xdr:cNvPr id="128" name="SORT_REGU_TF_VOTV_DESC" descr="tick_circle_3887.png" hidden="1"/>
        <xdr:cNvPicPr preferRelativeResize="1">
          <a:picLocks noChangeAspect="0"/>
        </xdr:cNvPicPr>
      </xdr:nvPicPr>
      <xdr:blipFill>
        <a:blip r:embed="rId51"/>
        <a:stretch>
          <a:fillRect/>
        </a:stretch>
      </xdr:blipFill>
      <xdr:spPr>
        <a:xfrm>
          <a:off x="22669500" y="126682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19050</xdr:colOff>
      <xdr:row>10</xdr:row>
      <xdr:rowOff>19050</xdr:rowOff>
    </xdr:from>
    <xdr:to>
      <xdr:col>43</xdr:col>
      <xdr:colOff>161925</xdr:colOff>
      <xdr:row>10</xdr:row>
      <xdr:rowOff>228600</xdr:rowOff>
    </xdr:to>
    <xdr:pic macro="[1]!KU_RATIO.SORT_CONTROL">
      <xdr:nvPicPr>
        <xdr:cNvPr id="129" name="SORT_REGU_TF_VOTV_UNDEF" descr="tick_circle_3887.png"/>
        <xdr:cNvPicPr preferRelativeResize="1">
          <a:picLocks noChangeAspect="0"/>
        </xdr:cNvPicPr>
      </xdr:nvPicPr>
      <xdr:blipFill>
        <a:blip r:embed="rId52"/>
        <a:stretch>
          <a:fillRect/>
        </a:stretch>
      </xdr:blipFill>
      <xdr:spPr>
        <a:xfrm>
          <a:off x="22669500" y="126682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19050</xdr:colOff>
      <xdr:row>10</xdr:row>
      <xdr:rowOff>19050</xdr:rowOff>
    </xdr:from>
    <xdr:to>
      <xdr:col>44</xdr:col>
      <xdr:colOff>161925</xdr:colOff>
      <xdr:row>10</xdr:row>
      <xdr:rowOff>228600</xdr:rowOff>
    </xdr:to>
    <xdr:pic macro="[1]!KU_RATIO.SORT_CONTROL">
      <xdr:nvPicPr>
        <xdr:cNvPr id="130" name="SORT_REGU_TF_HOT_VSNA_ASC" descr="tick_circle_3887.png" hidden="1"/>
        <xdr:cNvPicPr preferRelativeResize="1">
          <a:picLocks noChangeAspect="0"/>
        </xdr:cNvPicPr>
      </xdr:nvPicPr>
      <xdr:blipFill>
        <a:blip r:embed="rId50"/>
        <a:stretch>
          <a:fillRect/>
        </a:stretch>
      </xdr:blipFill>
      <xdr:spPr>
        <a:xfrm>
          <a:off x="23250525" y="126682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19050</xdr:colOff>
      <xdr:row>10</xdr:row>
      <xdr:rowOff>19050</xdr:rowOff>
    </xdr:from>
    <xdr:to>
      <xdr:col>44</xdr:col>
      <xdr:colOff>161925</xdr:colOff>
      <xdr:row>10</xdr:row>
      <xdr:rowOff>228600</xdr:rowOff>
    </xdr:to>
    <xdr:pic macro="[1]!KU_RATIO.SORT_CONTROL">
      <xdr:nvPicPr>
        <xdr:cNvPr id="131" name="SORT_REGU_TF_HOT_VSNA_DESC" descr="tick_circle_3887.png" hidden="1"/>
        <xdr:cNvPicPr preferRelativeResize="1">
          <a:picLocks noChangeAspect="0"/>
        </xdr:cNvPicPr>
      </xdr:nvPicPr>
      <xdr:blipFill>
        <a:blip r:embed="rId51"/>
        <a:stretch>
          <a:fillRect/>
        </a:stretch>
      </xdr:blipFill>
      <xdr:spPr>
        <a:xfrm>
          <a:off x="23250525" y="126682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19050</xdr:colOff>
      <xdr:row>10</xdr:row>
      <xdr:rowOff>19050</xdr:rowOff>
    </xdr:from>
    <xdr:to>
      <xdr:col>44</xdr:col>
      <xdr:colOff>161925</xdr:colOff>
      <xdr:row>10</xdr:row>
      <xdr:rowOff>228600</xdr:rowOff>
    </xdr:to>
    <xdr:pic macro="[1]!KU_RATIO.SORT_CONTROL">
      <xdr:nvPicPr>
        <xdr:cNvPr id="132" name="SORT_REGU_TF_HOT_VSNA_UNDEF" descr="tick_circle_3887.png"/>
        <xdr:cNvPicPr preferRelativeResize="1">
          <a:picLocks noChangeAspect="0"/>
        </xdr:cNvPicPr>
      </xdr:nvPicPr>
      <xdr:blipFill>
        <a:blip r:embed="rId52"/>
        <a:stretch>
          <a:fillRect/>
        </a:stretch>
      </xdr:blipFill>
      <xdr:spPr>
        <a:xfrm>
          <a:off x="23250525" y="126682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19050</xdr:colOff>
      <xdr:row>10</xdr:row>
      <xdr:rowOff>19050</xdr:rowOff>
    </xdr:from>
    <xdr:to>
      <xdr:col>45</xdr:col>
      <xdr:colOff>161925</xdr:colOff>
      <xdr:row>10</xdr:row>
      <xdr:rowOff>228600</xdr:rowOff>
    </xdr:to>
    <xdr:pic macro="[1]!KU_RATIO.SORT_CONTROL">
      <xdr:nvPicPr>
        <xdr:cNvPr id="133" name="SORT_REGU_TF_HEATING_ASC" descr="tick_circle_3887.png" hidden="1"/>
        <xdr:cNvPicPr preferRelativeResize="1">
          <a:picLocks noChangeAspect="0"/>
        </xdr:cNvPicPr>
      </xdr:nvPicPr>
      <xdr:blipFill>
        <a:blip r:embed="rId50"/>
        <a:stretch>
          <a:fillRect/>
        </a:stretch>
      </xdr:blipFill>
      <xdr:spPr>
        <a:xfrm>
          <a:off x="23831550" y="126682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19050</xdr:colOff>
      <xdr:row>10</xdr:row>
      <xdr:rowOff>19050</xdr:rowOff>
    </xdr:from>
    <xdr:to>
      <xdr:col>45</xdr:col>
      <xdr:colOff>161925</xdr:colOff>
      <xdr:row>10</xdr:row>
      <xdr:rowOff>228600</xdr:rowOff>
    </xdr:to>
    <xdr:pic macro="[1]!KU_RATIO.SORT_CONTROL">
      <xdr:nvPicPr>
        <xdr:cNvPr id="134" name="SORT_REGU_TF_HEATING_DESC" descr="tick_circle_3887.png" hidden="1"/>
        <xdr:cNvPicPr preferRelativeResize="1">
          <a:picLocks noChangeAspect="0"/>
        </xdr:cNvPicPr>
      </xdr:nvPicPr>
      <xdr:blipFill>
        <a:blip r:embed="rId51"/>
        <a:stretch>
          <a:fillRect/>
        </a:stretch>
      </xdr:blipFill>
      <xdr:spPr>
        <a:xfrm>
          <a:off x="23831550" y="126682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19050</xdr:colOff>
      <xdr:row>10</xdr:row>
      <xdr:rowOff>19050</xdr:rowOff>
    </xdr:from>
    <xdr:to>
      <xdr:col>45</xdr:col>
      <xdr:colOff>161925</xdr:colOff>
      <xdr:row>10</xdr:row>
      <xdr:rowOff>228600</xdr:rowOff>
    </xdr:to>
    <xdr:pic macro="[1]!KU_RATIO.SORT_CONTROL">
      <xdr:nvPicPr>
        <xdr:cNvPr id="135" name="SORT_REGU_TF_HEATING_UNDEF" descr="tick_circle_3887.png"/>
        <xdr:cNvPicPr preferRelativeResize="1">
          <a:picLocks noChangeAspect="0"/>
        </xdr:cNvPicPr>
      </xdr:nvPicPr>
      <xdr:blipFill>
        <a:blip r:embed="rId52"/>
        <a:stretch>
          <a:fillRect/>
        </a:stretch>
      </xdr:blipFill>
      <xdr:spPr>
        <a:xfrm>
          <a:off x="23831550" y="126682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19050</xdr:colOff>
      <xdr:row>10</xdr:row>
      <xdr:rowOff>19050</xdr:rowOff>
    </xdr:from>
    <xdr:to>
      <xdr:col>46</xdr:col>
      <xdr:colOff>161925</xdr:colOff>
      <xdr:row>10</xdr:row>
      <xdr:rowOff>228600</xdr:rowOff>
    </xdr:to>
    <xdr:pic macro="[1]!KU_RATIO.SORT_CONTROL">
      <xdr:nvPicPr>
        <xdr:cNvPr id="136" name="SORT_REGU_TF_EE_ONE_ASC" descr="tick_circle_3887.png" hidden="1"/>
        <xdr:cNvPicPr preferRelativeResize="1">
          <a:picLocks noChangeAspect="0"/>
        </xdr:cNvPicPr>
      </xdr:nvPicPr>
      <xdr:blipFill>
        <a:blip r:embed="rId50"/>
        <a:stretch>
          <a:fillRect/>
        </a:stretch>
      </xdr:blipFill>
      <xdr:spPr>
        <a:xfrm>
          <a:off x="24412575" y="126682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19050</xdr:colOff>
      <xdr:row>10</xdr:row>
      <xdr:rowOff>19050</xdr:rowOff>
    </xdr:from>
    <xdr:to>
      <xdr:col>46</xdr:col>
      <xdr:colOff>161925</xdr:colOff>
      <xdr:row>10</xdr:row>
      <xdr:rowOff>228600</xdr:rowOff>
    </xdr:to>
    <xdr:pic macro="[1]!KU_RATIO.SORT_CONTROL">
      <xdr:nvPicPr>
        <xdr:cNvPr id="137" name="SORT_REGU_TF_EE_ONE_DESC" descr="tick_circle_3887.png" hidden="1"/>
        <xdr:cNvPicPr preferRelativeResize="1">
          <a:picLocks noChangeAspect="0"/>
        </xdr:cNvPicPr>
      </xdr:nvPicPr>
      <xdr:blipFill>
        <a:blip r:embed="rId51"/>
        <a:stretch>
          <a:fillRect/>
        </a:stretch>
      </xdr:blipFill>
      <xdr:spPr>
        <a:xfrm>
          <a:off x="24412575" y="126682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19050</xdr:colOff>
      <xdr:row>10</xdr:row>
      <xdr:rowOff>19050</xdr:rowOff>
    </xdr:from>
    <xdr:to>
      <xdr:col>46</xdr:col>
      <xdr:colOff>161925</xdr:colOff>
      <xdr:row>10</xdr:row>
      <xdr:rowOff>228600</xdr:rowOff>
    </xdr:to>
    <xdr:pic macro="[1]!KU_RATIO.SORT_CONTROL">
      <xdr:nvPicPr>
        <xdr:cNvPr id="138" name="SORT_REGU_TF_EE_ONE_UNDEF" descr="tick_circle_3887.png"/>
        <xdr:cNvPicPr preferRelativeResize="1">
          <a:picLocks noChangeAspect="0"/>
        </xdr:cNvPicPr>
      </xdr:nvPicPr>
      <xdr:blipFill>
        <a:blip r:embed="rId52"/>
        <a:stretch>
          <a:fillRect/>
        </a:stretch>
      </xdr:blipFill>
      <xdr:spPr>
        <a:xfrm>
          <a:off x="24412575" y="126682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19050</xdr:colOff>
      <xdr:row>10</xdr:row>
      <xdr:rowOff>19050</xdr:rowOff>
    </xdr:from>
    <xdr:to>
      <xdr:col>47</xdr:col>
      <xdr:colOff>161925</xdr:colOff>
      <xdr:row>10</xdr:row>
      <xdr:rowOff>228600</xdr:rowOff>
    </xdr:to>
    <xdr:pic macro="[1]!KU_RATIO.SORT_CONTROL">
      <xdr:nvPicPr>
        <xdr:cNvPr id="139" name="SORT_REGU_TF_EE_ZONE_ASC" descr="tick_circle_3887.png" hidden="1"/>
        <xdr:cNvPicPr preferRelativeResize="1">
          <a:picLocks noChangeAspect="0"/>
        </xdr:cNvPicPr>
      </xdr:nvPicPr>
      <xdr:blipFill>
        <a:blip r:embed="rId50"/>
        <a:stretch>
          <a:fillRect/>
        </a:stretch>
      </xdr:blipFill>
      <xdr:spPr>
        <a:xfrm>
          <a:off x="24993600" y="126682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19050</xdr:colOff>
      <xdr:row>10</xdr:row>
      <xdr:rowOff>19050</xdr:rowOff>
    </xdr:from>
    <xdr:to>
      <xdr:col>47</xdr:col>
      <xdr:colOff>161925</xdr:colOff>
      <xdr:row>10</xdr:row>
      <xdr:rowOff>228600</xdr:rowOff>
    </xdr:to>
    <xdr:pic macro="[1]!KU_RATIO.SORT_CONTROL">
      <xdr:nvPicPr>
        <xdr:cNvPr id="140" name="SORT_REGU_TF_EE_ZONE_DESC" descr="tick_circle_3887.png" hidden="1"/>
        <xdr:cNvPicPr preferRelativeResize="1">
          <a:picLocks noChangeAspect="0"/>
        </xdr:cNvPicPr>
      </xdr:nvPicPr>
      <xdr:blipFill>
        <a:blip r:embed="rId51"/>
        <a:stretch>
          <a:fillRect/>
        </a:stretch>
      </xdr:blipFill>
      <xdr:spPr>
        <a:xfrm>
          <a:off x="24993600" y="126682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19050</xdr:colOff>
      <xdr:row>10</xdr:row>
      <xdr:rowOff>19050</xdr:rowOff>
    </xdr:from>
    <xdr:to>
      <xdr:col>47</xdr:col>
      <xdr:colOff>161925</xdr:colOff>
      <xdr:row>10</xdr:row>
      <xdr:rowOff>228600</xdr:rowOff>
    </xdr:to>
    <xdr:pic macro="[1]!KU_RATIO.SORT_CONTROL">
      <xdr:nvPicPr>
        <xdr:cNvPr id="141" name="SORT_REGU_TF_EE_ZONE_UNDEF" descr="tick_circle_3887.png"/>
        <xdr:cNvPicPr preferRelativeResize="1">
          <a:picLocks noChangeAspect="0"/>
        </xdr:cNvPicPr>
      </xdr:nvPicPr>
      <xdr:blipFill>
        <a:blip r:embed="rId52"/>
        <a:stretch>
          <a:fillRect/>
        </a:stretch>
      </xdr:blipFill>
      <xdr:spPr>
        <a:xfrm>
          <a:off x="24993600" y="126682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19050</xdr:colOff>
      <xdr:row>10</xdr:row>
      <xdr:rowOff>19050</xdr:rowOff>
    </xdr:from>
    <xdr:to>
      <xdr:col>48</xdr:col>
      <xdr:colOff>161925</xdr:colOff>
      <xdr:row>10</xdr:row>
      <xdr:rowOff>228600</xdr:rowOff>
    </xdr:to>
    <xdr:pic macro="[1]!KU_RATIO.SORT_CONTROL">
      <xdr:nvPicPr>
        <xdr:cNvPr id="142" name="SORT_REGU_TF_GAS_NET_ASC" descr="tick_circle_3887.png" hidden="1"/>
        <xdr:cNvPicPr preferRelativeResize="1">
          <a:picLocks noChangeAspect="0"/>
        </xdr:cNvPicPr>
      </xdr:nvPicPr>
      <xdr:blipFill>
        <a:blip r:embed="rId50"/>
        <a:stretch>
          <a:fillRect/>
        </a:stretch>
      </xdr:blipFill>
      <xdr:spPr>
        <a:xfrm>
          <a:off x="25574625" y="126682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19050</xdr:colOff>
      <xdr:row>10</xdr:row>
      <xdr:rowOff>19050</xdr:rowOff>
    </xdr:from>
    <xdr:to>
      <xdr:col>48</xdr:col>
      <xdr:colOff>161925</xdr:colOff>
      <xdr:row>10</xdr:row>
      <xdr:rowOff>228600</xdr:rowOff>
    </xdr:to>
    <xdr:pic macro="[1]!KU_RATIO.SORT_CONTROL">
      <xdr:nvPicPr>
        <xdr:cNvPr id="143" name="SORT_REGU_TF_GAS_NET_DESC" descr="tick_circle_3887.png" hidden="1"/>
        <xdr:cNvPicPr preferRelativeResize="1">
          <a:picLocks noChangeAspect="0"/>
        </xdr:cNvPicPr>
      </xdr:nvPicPr>
      <xdr:blipFill>
        <a:blip r:embed="rId51"/>
        <a:stretch>
          <a:fillRect/>
        </a:stretch>
      </xdr:blipFill>
      <xdr:spPr>
        <a:xfrm>
          <a:off x="25574625" y="126682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19050</xdr:colOff>
      <xdr:row>10</xdr:row>
      <xdr:rowOff>19050</xdr:rowOff>
    </xdr:from>
    <xdr:to>
      <xdr:col>48</xdr:col>
      <xdr:colOff>161925</xdr:colOff>
      <xdr:row>10</xdr:row>
      <xdr:rowOff>228600</xdr:rowOff>
    </xdr:to>
    <xdr:pic macro="[1]!KU_RATIO.SORT_CONTROL">
      <xdr:nvPicPr>
        <xdr:cNvPr id="144" name="SORT_REGU_TF_GAS_NET_UNDEF" descr="tick_circle_3887.png"/>
        <xdr:cNvPicPr preferRelativeResize="1">
          <a:picLocks noChangeAspect="0"/>
        </xdr:cNvPicPr>
      </xdr:nvPicPr>
      <xdr:blipFill>
        <a:blip r:embed="rId52"/>
        <a:stretch>
          <a:fillRect/>
        </a:stretch>
      </xdr:blipFill>
      <xdr:spPr>
        <a:xfrm>
          <a:off x="25574625" y="126682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19050</xdr:colOff>
      <xdr:row>10</xdr:row>
      <xdr:rowOff>19050</xdr:rowOff>
    </xdr:from>
    <xdr:to>
      <xdr:col>49</xdr:col>
      <xdr:colOff>161925</xdr:colOff>
      <xdr:row>10</xdr:row>
      <xdr:rowOff>228600</xdr:rowOff>
    </xdr:to>
    <xdr:pic macro="[1]!KU_RATIO.SORT_CONTROL">
      <xdr:nvPicPr>
        <xdr:cNvPr id="145" name="SORT_REGU_TF_GAS_LIQ_ASC" descr="tick_circle_3887.png" hidden="1"/>
        <xdr:cNvPicPr preferRelativeResize="1">
          <a:picLocks noChangeAspect="0"/>
        </xdr:cNvPicPr>
      </xdr:nvPicPr>
      <xdr:blipFill>
        <a:blip r:embed="rId50"/>
        <a:stretch>
          <a:fillRect/>
        </a:stretch>
      </xdr:blipFill>
      <xdr:spPr>
        <a:xfrm>
          <a:off x="26155650" y="126682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19050</xdr:colOff>
      <xdr:row>10</xdr:row>
      <xdr:rowOff>19050</xdr:rowOff>
    </xdr:from>
    <xdr:to>
      <xdr:col>49</xdr:col>
      <xdr:colOff>161925</xdr:colOff>
      <xdr:row>10</xdr:row>
      <xdr:rowOff>228600</xdr:rowOff>
    </xdr:to>
    <xdr:pic macro="[1]!KU_RATIO.SORT_CONTROL">
      <xdr:nvPicPr>
        <xdr:cNvPr id="146" name="SORT_REGU_TF_GAS_LIQ_DESC" descr="tick_circle_3887.png" hidden="1"/>
        <xdr:cNvPicPr preferRelativeResize="1">
          <a:picLocks noChangeAspect="0"/>
        </xdr:cNvPicPr>
      </xdr:nvPicPr>
      <xdr:blipFill>
        <a:blip r:embed="rId51"/>
        <a:stretch>
          <a:fillRect/>
        </a:stretch>
      </xdr:blipFill>
      <xdr:spPr>
        <a:xfrm>
          <a:off x="26155650" y="126682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19050</xdr:colOff>
      <xdr:row>10</xdr:row>
      <xdr:rowOff>19050</xdr:rowOff>
    </xdr:from>
    <xdr:to>
      <xdr:col>49</xdr:col>
      <xdr:colOff>161925</xdr:colOff>
      <xdr:row>10</xdr:row>
      <xdr:rowOff>228600</xdr:rowOff>
    </xdr:to>
    <xdr:pic macro="[1]!KU_RATIO.SORT_CONTROL">
      <xdr:nvPicPr>
        <xdr:cNvPr id="147" name="SORT_REGU_TF_GAS_LIQ_UNDEF" descr="tick_circle_3887.png"/>
        <xdr:cNvPicPr preferRelativeResize="1">
          <a:picLocks noChangeAspect="0"/>
        </xdr:cNvPicPr>
      </xdr:nvPicPr>
      <xdr:blipFill>
        <a:blip r:embed="rId52"/>
        <a:stretch>
          <a:fillRect/>
        </a:stretch>
      </xdr:blipFill>
      <xdr:spPr>
        <a:xfrm>
          <a:off x="26155650" y="126682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19050</xdr:colOff>
      <xdr:row>10</xdr:row>
      <xdr:rowOff>19050</xdr:rowOff>
    </xdr:from>
    <xdr:to>
      <xdr:col>50</xdr:col>
      <xdr:colOff>161925</xdr:colOff>
      <xdr:row>10</xdr:row>
      <xdr:rowOff>228600</xdr:rowOff>
    </xdr:to>
    <xdr:pic macro="[1]!KU_RATIO.SORT_CONTROL">
      <xdr:nvPicPr>
        <xdr:cNvPr id="148" name="SORT_REGU_TF_SF_ASC" descr="tick_circle_3887.png" hidden="1"/>
        <xdr:cNvPicPr preferRelativeResize="1">
          <a:picLocks noChangeAspect="0"/>
        </xdr:cNvPicPr>
      </xdr:nvPicPr>
      <xdr:blipFill>
        <a:blip r:embed="rId50"/>
        <a:stretch>
          <a:fillRect/>
        </a:stretch>
      </xdr:blipFill>
      <xdr:spPr>
        <a:xfrm>
          <a:off x="26736675" y="126682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19050</xdr:colOff>
      <xdr:row>10</xdr:row>
      <xdr:rowOff>19050</xdr:rowOff>
    </xdr:from>
    <xdr:to>
      <xdr:col>50</xdr:col>
      <xdr:colOff>161925</xdr:colOff>
      <xdr:row>10</xdr:row>
      <xdr:rowOff>228600</xdr:rowOff>
    </xdr:to>
    <xdr:pic macro="[1]!KU_RATIO.SORT_CONTROL">
      <xdr:nvPicPr>
        <xdr:cNvPr id="149" name="SORT_REGU_TF_SF_DESC" descr="tick_circle_3887.png" hidden="1"/>
        <xdr:cNvPicPr preferRelativeResize="1">
          <a:picLocks noChangeAspect="0"/>
        </xdr:cNvPicPr>
      </xdr:nvPicPr>
      <xdr:blipFill>
        <a:blip r:embed="rId51"/>
        <a:stretch>
          <a:fillRect/>
        </a:stretch>
      </xdr:blipFill>
      <xdr:spPr>
        <a:xfrm>
          <a:off x="26736675" y="126682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19050</xdr:colOff>
      <xdr:row>10</xdr:row>
      <xdr:rowOff>19050</xdr:rowOff>
    </xdr:from>
    <xdr:to>
      <xdr:col>50</xdr:col>
      <xdr:colOff>161925</xdr:colOff>
      <xdr:row>10</xdr:row>
      <xdr:rowOff>228600</xdr:rowOff>
    </xdr:to>
    <xdr:pic macro="[1]!KU_RATIO.SORT_CONTROL">
      <xdr:nvPicPr>
        <xdr:cNvPr id="150" name="SORT_REGU_TF_SF_UNDEF" descr="tick_circle_3887.png"/>
        <xdr:cNvPicPr preferRelativeResize="1">
          <a:picLocks noChangeAspect="0"/>
        </xdr:cNvPicPr>
      </xdr:nvPicPr>
      <xdr:blipFill>
        <a:blip r:embed="rId52"/>
        <a:stretch>
          <a:fillRect/>
        </a:stretch>
      </xdr:blipFill>
      <xdr:spPr>
        <a:xfrm>
          <a:off x="26736675" y="126682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2</xdr:col>
      <xdr:colOff>295275</xdr:colOff>
      <xdr:row>7</xdr:row>
      <xdr:rowOff>266700</xdr:rowOff>
    </xdr:to>
    <xdr:pic macro="[1]!TechSheet.FREEZE_PANES">
      <xdr:nvPicPr>
        <xdr:cNvPr id="151" name="FREEZE_PANES" descr="update_org.png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9050" y="0"/>
          <a:ext cx="276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8</xdr:row>
      <xdr:rowOff>19050</xdr:rowOff>
    </xdr:from>
    <xdr:to>
      <xdr:col>10</xdr:col>
      <xdr:colOff>161925</xdr:colOff>
      <xdr:row>8</xdr:row>
      <xdr:rowOff>266700</xdr:rowOff>
    </xdr:to>
    <xdr:pic macro="[1]!KU_RATIO.SORT_CONTROL">
      <xdr:nvPicPr>
        <xdr:cNvPr id="152" name="SORT_MAX_PAYMENT_ASC" descr="tick_circle_3887.png" hidden="1"/>
        <xdr:cNvPicPr preferRelativeResize="1">
          <a:picLocks noChangeAspect="0"/>
        </xdr:cNvPicPr>
      </xdr:nvPicPr>
      <xdr:blipFill>
        <a:blip r:embed="rId44"/>
        <a:stretch>
          <a:fillRect/>
        </a:stretch>
      </xdr:blipFill>
      <xdr:spPr>
        <a:xfrm>
          <a:off x="4772025" y="809625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8</xdr:row>
      <xdr:rowOff>19050</xdr:rowOff>
    </xdr:from>
    <xdr:to>
      <xdr:col>10</xdr:col>
      <xdr:colOff>161925</xdr:colOff>
      <xdr:row>8</xdr:row>
      <xdr:rowOff>266700</xdr:rowOff>
    </xdr:to>
    <xdr:pic macro="[1]!KU_RATIO.SORT_CONTROL">
      <xdr:nvPicPr>
        <xdr:cNvPr id="153" name="SORT_MAX_PAYMENT_DESC" descr="tick_circle_3887.png" hidden="1"/>
        <xdr:cNvPicPr preferRelativeResize="1">
          <a:picLocks noChangeAspect="0"/>
        </xdr:cNvPicPr>
      </xdr:nvPicPr>
      <xdr:blipFill>
        <a:blip r:embed="rId45"/>
        <a:stretch>
          <a:fillRect/>
        </a:stretch>
      </xdr:blipFill>
      <xdr:spPr>
        <a:xfrm>
          <a:off x="4772025" y="809625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8</xdr:row>
      <xdr:rowOff>19050</xdr:rowOff>
    </xdr:from>
    <xdr:to>
      <xdr:col>10</xdr:col>
      <xdr:colOff>161925</xdr:colOff>
      <xdr:row>8</xdr:row>
      <xdr:rowOff>266700</xdr:rowOff>
    </xdr:to>
    <xdr:pic macro="[1]!KU_RATIO.SORT_CONTROL">
      <xdr:nvPicPr>
        <xdr:cNvPr id="154" name="SORT_MAX_PAYMENT_UNDEF" descr="tick_circle_3887.png"/>
        <xdr:cNvPicPr preferRelativeResize="1">
          <a:picLocks noChangeAspect="0"/>
        </xdr:cNvPicPr>
      </xdr:nvPicPr>
      <xdr:blipFill>
        <a:blip r:embed="rId46"/>
        <a:stretch>
          <a:fillRect/>
        </a:stretch>
      </xdr:blipFill>
      <xdr:spPr>
        <a:xfrm>
          <a:off x="4772025" y="809625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65;&#1040;&#1071;\133%20&#1055;&#1083;&#1072;&#1090;&#1072;%20&#1075;&#1088;&#1072;&#1078;&#1076;&#1072;&#1085;%20&#1079;&#1072;%20&#1044;&#1045;&#1050;&#1040;&#1041;&#1056;&#1068;%202014%20(&#1044;&#1054;%2013.12.2014)\GENERATOR.OREP.KU.2014.MONTHLY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ёты"/>
      <sheetName val="Индексы роста"/>
      <sheetName val="Выручка"/>
      <sheetName val="Просмотр данных"/>
      <sheetName val="modCharts"/>
      <sheetName val="Д1"/>
      <sheetName val="Д2"/>
      <sheetName val="Д3"/>
      <sheetName val="BY_REGION"/>
      <sheetName val="BY_MR"/>
      <sheetName val="BY_MO"/>
      <sheetName val="Субсидии"/>
      <sheetName val="Результаты"/>
      <sheetName val="Найденные номера отчётов"/>
      <sheetName val="REESTR_MO"/>
      <sheetName val="modKU_RATIO"/>
      <sheetName val="modNVV_RATIO"/>
      <sheetName val="modGetGeoBase"/>
      <sheetName val="modUpdateSheet"/>
      <sheetName val="modUpdate"/>
      <sheetName val="modGeneratorUpdate"/>
      <sheetName val="TECHSHEET"/>
      <sheetName val="modfrmGenerateIsInProgress"/>
      <sheetName val="modDownloadTemplate"/>
      <sheetName val="SUBS_JKU"/>
      <sheetName val="SUBS_IDX"/>
      <sheetName val="modTransformSheet"/>
      <sheetName val="TransformActions"/>
      <sheetName val="modCommandButton"/>
      <sheetName val="modReadKURatioSheet"/>
      <sheetName val="modReadNVVRatioSheet"/>
    </sheetNames>
    <definedNames>
      <definedName name="KU_RATIO.REFRESH_RATIO"/>
      <definedName name="KU_RATIO.SORT_CONTROL"/>
      <definedName name="TechSheet.FREEZE_PANES"/>
    </definedNames>
    <sheetDataSet>
      <sheetData sheetId="0">
        <row r="2">
          <cell r="I2" t="str">
            <v>OREP.KU.2014.MONTHLY.12</v>
          </cell>
        </row>
      </sheetData>
      <sheetData sheetId="8">
        <row r="12">
          <cell r="B12">
            <v>0</v>
          </cell>
          <cell r="G12">
            <v>0</v>
          </cell>
        </row>
      </sheetData>
      <sheetData sheetId="21">
        <row r="34">
          <cell r="E34">
            <v>2014</v>
          </cell>
        </row>
        <row r="36">
          <cell r="E36" t="str">
            <v>Декабрь</v>
          </cell>
        </row>
        <row r="38">
          <cell r="E38" t="str">
            <v>Базовый период</v>
          </cell>
        </row>
        <row r="39">
          <cell r="E39" t="str">
            <v>Регулируемый период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8"/>
  <sheetViews>
    <sheetView tabSelected="1" zoomScalePageLayoutView="0" workbookViewId="0" topLeftCell="C3">
      <selection activeCell="D8" sqref="D8:V8"/>
    </sheetView>
  </sheetViews>
  <sheetFormatPr defaultColWidth="9.140625" defaultRowHeight="15"/>
  <cols>
    <col min="1" max="1" width="8.7109375" style="77" hidden="1" customWidth="1"/>
    <col min="2" max="2" width="8.7109375" style="78" hidden="1" customWidth="1"/>
    <col min="3" max="3" width="4.7109375" style="78" customWidth="1"/>
    <col min="4" max="4" width="3.7109375" style="78" customWidth="1"/>
    <col min="5" max="6" width="17.57421875" style="79" customWidth="1"/>
    <col min="7" max="7" width="10.7109375" style="79" customWidth="1"/>
    <col min="8" max="8" width="5.7109375" style="21" customWidth="1"/>
    <col min="9" max="9" width="5.57421875" style="21" customWidth="1"/>
    <col min="10" max="10" width="5.7109375" style="21" customWidth="1"/>
    <col min="11" max="11" width="18.7109375" style="21" customWidth="1"/>
    <col min="12" max="12" width="8.7109375" style="21" customWidth="1"/>
    <col min="13" max="13" width="2.7109375" style="21" customWidth="1"/>
    <col min="14" max="22" width="8.7109375" style="21" customWidth="1"/>
    <col min="23" max="23" width="2.7109375" style="21" customWidth="1"/>
    <col min="24" max="30" width="8.7109375" style="21" customWidth="1"/>
    <col min="31" max="31" width="8.7109375" style="22" customWidth="1"/>
    <col min="32" max="32" width="0.13671875" style="22" customWidth="1"/>
    <col min="33" max="40" width="8.7109375" style="21" customWidth="1"/>
    <col min="41" max="41" width="8.7109375" style="22" customWidth="1"/>
    <col min="42" max="42" width="0.13671875" style="22" customWidth="1"/>
    <col min="43" max="50" width="8.7109375" style="21" customWidth="1"/>
    <col min="51" max="51" width="8.7109375" style="22" customWidth="1"/>
    <col min="52" max="52" width="0.85546875" style="22" customWidth="1"/>
    <col min="53" max="77" width="0" style="22" hidden="1" customWidth="1"/>
    <col min="78" max="78" width="0.85546875" style="22" customWidth="1"/>
    <col min="79" max="90" width="0" style="22" hidden="1" customWidth="1"/>
    <col min="91" max="91" width="11.57421875" style="22" hidden="1" customWidth="1"/>
    <col min="92" max="92" width="0.85546875" style="22" customWidth="1"/>
    <col min="93" max="93" width="13.7109375" style="22" customWidth="1"/>
    <col min="94" max="94" width="12.7109375" style="22" customWidth="1"/>
    <col min="95" max="96" width="22.7109375" style="22" customWidth="1"/>
    <col min="97" max="97" width="26.7109375" style="22" customWidth="1"/>
    <col min="98" max="99" width="9.140625" style="22" customWidth="1"/>
    <col min="100" max="107" width="0" style="22" hidden="1" customWidth="1"/>
    <col min="108" max="16384" width="9.140625" style="22" customWidth="1"/>
  </cols>
  <sheetData>
    <row r="1" spans="1:50" s="6" customFormat="1" ht="27" customHeight="1" hidden="1">
      <c r="A1" s="1"/>
      <c r="B1" s="1"/>
      <c r="C1" s="2"/>
      <c r="D1" s="3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G1" s="5"/>
      <c r="AH1" s="5"/>
      <c r="AI1" s="5"/>
      <c r="AJ1" s="5"/>
      <c r="AK1" s="5"/>
      <c r="AL1" s="5"/>
      <c r="AM1" s="5"/>
      <c r="AN1" s="5"/>
      <c r="AQ1" s="5"/>
      <c r="AR1" s="5"/>
      <c r="AS1" s="5"/>
      <c r="AT1" s="5"/>
      <c r="AU1" s="5"/>
      <c r="AV1" s="5"/>
      <c r="AW1" s="5"/>
      <c r="AX1" s="5"/>
    </row>
    <row r="2" spans="1:51" s="6" customFormat="1" ht="18" customHeight="1" hidden="1">
      <c r="A2" s="1"/>
      <c r="B2" s="7"/>
      <c r="C2" s="8"/>
      <c r="D2" s="9" t="str">
        <f>"Информация об индексах роста платы граждан за КУ по МО ["&amp;TEMPLATE_VERSION&amp;"]"</f>
        <v>Информация об индексах роста платы граждан за КУ по МО [OREP.KU.2014.MONTHLY.12]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1"/>
    </row>
    <row r="3" spans="4:7" s="12" customFormat="1" ht="3" customHeight="1">
      <c r="D3" s="13"/>
      <c r="E3" s="13"/>
      <c r="F3" s="13"/>
      <c r="G3" s="13"/>
    </row>
    <row r="4" spans="1:9" ht="36" customHeight="1" hidden="1">
      <c r="A4" s="1"/>
      <c r="B4" s="7"/>
      <c r="C4" s="14"/>
      <c r="D4" s="15" t="s">
        <v>0</v>
      </c>
      <c r="E4" s="16"/>
      <c r="F4" s="17">
        <f>IF(REGION_AVG_OMSU_GROWTH=0,"",REGION_AVG_OMSU_GROWTH)</f>
      </c>
      <c r="G4" s="18" t="s">
        <v>1</v>
      </c>
      <c r="H4" s="19"/>
      <c r="I4" s="20"/>
    </row>
    <row r="5" s="12" customFormat="1" ht="3" customHeight="1" hidden="1"/>
    <row r="6" spans="4:51" s="12" customFormat="1" ht="36" customHeight="1" hidden="1">
      <c r="D6" s="15" t="s">
        <v>2</v>
      </c>
      <c r="E6" s="16"/>
      <c r="F6" s="17">
        <f>IF(REGION_AVG_GROWTH=0,"",REGION_AVG_GROWTH)</f>
      </c>
      <c r="G6" s="23" t="s">
        <v>3</v>
      </c>
      <c r="H6" s="24" t="str">
        <f>report_month</f>
        <v>Декабрь</v>
      </c>
      <c r="I6" s="25"/>
      <c r="J6" s="13"/>
      <c r="K6" s="13"/>
      <c r="L6" s="13"/>
      <c r="M6" s="13"/>
      <c r="N6" s="26"/>
      <c r="O6" s="13"/>
      <c r="P6" s="13"/>
      <c r="Q6" s="13"/>
      <c r="R6" s="13"/>
      <c r="S6" s="13"/>
      <c r="T6" s="13"/>
      <c r="U6" s="13"/>
      <c r="V6" s="13"/>
      <c r="W6" s="13"/>
      <c r="X6" s="26"/>
      <c r="Y6" s="13"/>
      <c r="Z6" s="13"/>
      <c r="AA6" s="13"/>
      <c r="AB6" s="13"/>
      <c r="AC6" s="13"/>
      <c r="AD6" s="13"/>
      <c r="AE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="12" customFormat="1" ht="3" customHeight="1"/>
    <row r="8" spans="4:22" s="12" customFormat="1" ht="56.25" customHeight="1">
      <c r="D8" s="81" t="s">
        <v>784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3"/>
    </row>
    <row r="9" spans="1:97" ht="21" customHeight="1">
      <c r="A9" s="1"/>
      <c r="B9" s="27"/>
      <c r="C9" s="14"/>
      <c r="D9" s="28" t="s">
        <v>4</v>
      </c>
      <c r="E9" s="29" t="s">
        <v>5</v>
      </c>
      <c r="F9" s="29" t="s">
        <v>6</v>
      </c>
      <c r="G9" s="29" t="s">
        <v>7</v>
      </c>
      <c r="H9" s="30" t="s">
        <v>8</v>
      </c>
      <c r="I9" s="30" t="s">
        <v>9</v>
      </c>
      <c r="J9" s="31" t="s">
        <v>10</v>
      </c>
      <c r="K9" s="32" t="str">
        <f>"Максимальная стоимость коммунальных услуг на указанное кол-во проживающих за "&amp;LOWER(report_month)&amp;" "&amp;regulation_year&amp;", руб."</f>
        <v>Максимальная стоимость коммунальных услуг на указанное кол-во проживающих за декабрь 2014, руб.</v>
      </c>
      <c r="L9" s="33" t="s">
        <v>11</v>
      </c>
      <c r="M9" s="33"/>
      <c r="N9" s="33"/>
      <c r="O9" s="33"/>
      <c r="P9" s="33"/>
      <c r="Q9" s="33"/>
      <c r="R9" s="33"/>
      <c r="S9" s="33"/>
      <c r="T9" s="33"/>
      <c r="U9" s="29"/>
      <c r="V9" s="33" t="s">
        <v>12</v>
      </c>
      <c r="W9" s="33"/>
      <c r="X9" s="33"/>
      <c r="Y9" s="33"/>
      <c r="Z9" s="33"/>
      <c r="AA9" s="33"/>
      <c r="AB9" s="33"/>
      <c r="AC9" s="33"/>
      <c r="AD9" s="33"/>
      <c r="AE9" s="29"/>
      <c r="AG9" s="33" t="s">
        <v>13</v>
      </c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CA9" s="34" t="s">
        <v>14</v>
      </c>
      <c r="CB9" s="35"/>
      <c r="CC9" s="35"/>
      <c r="CD9" s="35"/>
      <c r="CE9" s="35"/>
      <c r="CF9" s="35"/>
      <c r="CG9" s="35"/>
      <c r="CH9" s="35"/>
      <c r="CI9" s="34" t="s">
        <v>15</v>
      </c>
      <c r="CJ9" s="35"/>
      <c r="CK9" s="35"/>
      <c r="CL9" s="35"/>
      <c r="CM9" s="35"/>
      <c r="CO9" s="36" t="s">
        <v>16</v>
      </c>
      <c r="CP9" s="37" t="s">
        <v>17</v>
      </c>
      <c r="CQ9" s="36" t="s">
        <v>18</v>
      </c>
      <c r="CR9" s="38" t="s">
        <v>19</v>
      </c>
      <c r="CS9" s="36" t="s">
        <v>20</v>
      </c>
    </row>
    <row r="10" spans="1:97" ht="15" customHeight="1">
      <c r="A10" s="1"/>
      <c r="B10" s="27"/>
      <c r="C10" s="14"/>
      <c r="D10" s="28"/>
      <c r="E10" s="29"/>
      <c r="F10" s="29"/>
      <c r="G10" s="29"/>
      <c r="H10" s="39"/>
      <c r="I10" s="39"/>
      <c r="J10" s="40"/>
      <c r="K10" s="41"/>
      <c r="L10" s="33" t="s">
        <v>21</v>
      </c>
      <c r="M10" s="29"/>
      <c r="N10" s="33" t="s">
        <v>22</v>
      </c>
      <c r="O10" s="33" t="s">
        <v>23</v>
      </c>
      <c r="P10" s="33"/>
      <c r="Q10" s="33"/>
      <c r="R10" s="33"/>
      <c r="S10" s="33"/>
      <c r="T10" s="33"/>
      <c r="U10" s="33"/>
      <c r="V10" s="33" t="s">
        <v>21</v>
      </c>
      <c r="W10" s="29"/>
      <c r="X10" s="33" t="s">
        <v>22</v>
      </c>
      <c r="Y10" s="33" t="s">
        <v>23</v>
      </c>
      <c r="Z10" s="29"/>
      <c r="AA10" s="29"/>
      <c r="AB10" s="29"/>
      <c r="AC10" s="29"/>
      <c r="AD10" s="29"/>
      <c r="AE10" s="29"/>
      <c r="AG10" s="42" t="str">
        <f>base_period</f>
        <v>Базовый период</v>
      </c>
      <c r="AH10" s="43"/>
      <c r="AI10" s="43"/>
      <c r="AJ10" s="43"/>
      <c r="AK10" s="43"/>
      <c r="AL10" s="43"/>
      <c r="AM10" s="43"/>
      <c r="AN10" s="43"/>
      <c r="AO10" s="43"/>
      <c r="AP10" s="44"/>
      <c r="AQ10" s="42" t="str">
        <f>report_period</f>
        <v>Регулируемый период</v>
      </c>
      <c r="AR10" s="43"/>
      <c r="AS10" s="43"/>
      <c r="AT10" s="43"/>
      <c r="AU10" s="43"/>
      <c r="AV10" s="43"/>
      <c r="AW10" s="43"/>
      <c r="AX10" s="43"/>
      <c r="AY10" s="43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O10" s="45"/>
      <c r="CP10" s="46"/>
      <c r="CQ10" s="45"/>
      <c r="CR10" s="46"/>
      <c r="CS10" s="45"/>
    </row>
    <row r="11" spans="1:97" ht="18" customHeight="1">
      <c r="A11" s="1"/>
      <c r="B11" s="27"/>
      <c r="C11" s="14"/>
      <c r="D11" s="28"/>
      <c r="E11" s="29"/>
      <c r="F11" s="29"/>
      <c r="G11" s="29"/>
      <c r="H11" s="39"/>
      <c r="I11" s="39"/>
      <c r="J11" s="40"/>
      <c r="K11" s="41"/>
      <c r="L11" s="29"/>
      <c r="M11" s="29"/>
      <c r="N11" s="33"/>
      <c r="O11" s="34"/>
      <c r="P11" s="34"/>
      <c r="Q11" s="34"/>
      <c r="R11" s="34"/>
      <c r="S11" s="34" t="s">
        <v>24</v>
      </c>
      <c r="T11" s="34"/>
      <c r="U11" s="34"/>
      <c r="V11" s="29"/>
      <c r="W11" s="29"/>
      <c r="X11" s="29"/>
      <c r="Y11" s="34"/>
      <c r="Z11" s="34"/>
      <c r="AA11" s="34"/>
      <c r="AB11" s="34"/>
      <c r="AC11" s="34"/>
      <c r="AD11" s="34"/>
      <c r="AE11" s="34"/>
      <c r="AG11" s="34"/>
      <c r="AH11" s="34"/>
      <c r="AI11" s="34"/>
      <c r="AJ11" s="34"/>
      <c r="AK11" s="34"/>
      <c r="AL11" s="36"/>
      <c r="AM11" s="34"/>
      <c r="AN11" s="36"/>
      <c r="AO11" s="34"/>
      <c r="AP11" s="47"/>
      <c r="AQ11" s="34"/>
      <c r="AR11" s="34"/>
      <c r="AS11" s="34"/>
      <c r="AT11" s="34"/>
      <c r="AU11" s="34"/>
      <c r="AV11" s="36"/>
      <c r="AW11" s="34"/>
      <c r="AX11" s="36"/>
      <c r="AY11" s="34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O11" s="45"/>
      <c r="CP11" s="46"/>
      <c r="CQ11" s="45"/>
      <c r="CR11" s="46"/>
      <c r="CS11" s="45"/>
    </row>
    <row r="12" spans="1:97" ht="18" customHeight="1">
      <c r="A12" s="1"/>
      <c r="B12" s="27"/>
      <c r="C12" s="14"/>
      <c r="D12" s="28"/>
      <c r="E12" s="29"/>
      <c r="F12" s="29"/>
      <c r="G12" s="29"/>
      <c r="H12" s="48"/>
      <c r="I12" s="48"/>
      <c r="J12" s="49"/>
      <c r="K12" s="41"/>
      <c r="L12" s="29"/>
      <c r="M12" s="29"/>
      <c r="N12" s="33"/>
      <c r="O12" s="35"/>
      <c r="P12" s="35"/>
      <c r="Q12" s="35"/>
      <c r="R12" s="35"/>
      <c r="S12" s="35"/>
      <c r="T12" s="35"/>
      <c r="U12" s="35"/>
      <c r="V12" s="29"/>
      <c r="W12" s="29"/>
      <c r="X12" s="29"/>
      <c r="Y12" s="35"/>
      <c r="Z12" s="35"/>
      <c r="AA12" s="35"/>
      <c r="AB12" s="35"/>
      <c r="AC12" s="35"/>
      <c r="AD12" s="35"/>
      <c r="AE12" s="35"/>
      <c r="AG12" s="35"/>
      <c r="AH12" s="35"/>
      <c r="AI12" s="35"/>
      <c r="AJ12" s="35"/>
      <c r="AK12" s="35"/>
      <c r="AL12" s="50"/>
      <c r="AM12" s="35"/>
      <c r="AN12" s="50"/>
      <c r="AO12" s="35"/>
      <c r="AP12" s="51"/>
      <c r="AQ12" s="35"/>
      <c r="AR12" s="35"/>
      <c r="AS12" s="35"/>
      <c r="AT12" s="35"/>
      <c r="AU12" s="35"/>
      <c r="AV12" s="50"/>
      <c r="AW12" s="35"/>
      <c r="AX12" s="50"/>
      <c r="AY12" s="35"/>
      <c r="CA12" s="52" t="s">
        <v>25</v>
      </c>
      <c r="CB12" s="52" t="s">
        <v>26</v>
      </c>
      <c r="CC12" s="52" t="s">
        <v>27</v>
      </c>
      <c r="CD12" s="52" t="s">
        <v>28</v>
      </c>
      <c r="CE12" s="52" t="s">
        <v>29</v>
      </c>
      <c r="CF12" s="52" t="s">
        <v>30</v>
      </c>
      <c r="CG12" s="52" t="s">
        <v>31</v>
      </c>
      <c r="CH12" s="52" t="s">
        <v>32</v>
      </c>
      <c r="CI12" s="52" t="s">
        <v>33</v>
      </c>
      <c r="CJ12" s="52" t="s">
        <v>34</v>
      </c>
      <c r="CK12" s="52" t="s">
        <v>35</v>
      </c>
      <c r="CL12" s="52" t="s">
        <v>36</v>
      </c>
      <c r="CM12" s="52" t="s">
        <v>37</v>
      </c>
      <c r="CO12" s="53"/>
      <c r="CP12" s="54"/>
      <c r="CQ12" s="53"/>
      <c r="CR12" s="54"/>
      <c r="CS12" s="53"/>
    </row>
    <row r="13" s="12" customFormat="1" ht="33" customHeight="1" hidden="1"/>
    <row r="14" spans="1:97" ht="30" customHeight="1" hidden="1">
      <c r="A14" s="1"/>
      <c r="B14" s="27"/>
      <c r="C14" s="14"/>
      <c r="D14" s="55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7"/>
      <c r="AP14" s="58"/>
      <c r="AQ14" s="56"/>
      <c r="AR14" s="56"/>
      <c r="AS14" s="56"/>
      <c r="AT14" s="56"/>
      <c r="AU14" s="56"/>
      <c r="AV14" s="56"/>
      <c r="AW14" s="56"/>
      <c r="AX14" s="56"/>
      <c r="AY14" s="57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O14" s="55"/>
      <c r="CP14" s="56"/>
      <c r="CQ14" s="56"/>
      <c r="CR14" s="56"/>
      <c r="CS14" s="57"/>
    </row>
    <row r="15" spans="1:107" s="70" customFormat="1" ht="26.25" customHeight="1">
      <c r="A15" s="1"/>
      <c r="B15" s="27"/>
      <c r="C15" s="59" t="s">
        <v>38</v>
      </c>
      <c r="D15" s="60">
        <f>ROW(C15)-13</f>
        <v>2</v>
      </c>
      <c r="E15" s="61" t="s">
        <v>39</v>
      </c>
      <c r="F15" s="61" t="s">
        <v>40</v>
      </c>
      <c r="G15" s="61" t="s">
        <v>41</v>
      </c>
      <c r="H15" s="61">
        <v>46</v>
      </c>
      <c r="I15" s="62" t="s">
        <v>42</v>
      </c>
      <c r="J15" s="63">
        <v>3</v>
      </c>
      <c r="K15" s="64">
        <v>1777.3384999999998</v>
      </c>
      <c r="L15" s="65">
        <v>103.72916145663567</v>
      </c>
      <c r="M15" s="66"/>
      <c r="N15" s="67">
        <v>103.72916145663567</v>
      </c>
      <c r="O15" s="67">
        <v>104.2747358309318</v>
      </c>
      <c r="P15" s="67">
        <v>0</v>
      </c>
      <c r="Q15" s="67">
        <v>0</v>
      </c>
      <c r="R15" s="67">
        <v>0</v>
      </c>
      <c r="S15" s="67">
        <v>104.34782608695652</v>
      </c>
      <c r="T15" s="67">
        <v>104.19002655650635</v>
      </c>
      <c r="U15" s="67">
        <v>100</v>
      </c>
      <c r="V15" s="68">
        <v>103.9200366470621</v>
      </c>
      <c r="W15" s="66"/>
      <c r="X15" s="67">
        <v>103.9200366470621</v>
      </c>
      <c r="Y15" s="67">
        <v>104.27473583093179</v>
      </c>
      <c r="Z15" s="67">
        <v>0</v>
      </c>
      <c r="AA15" s="67">
        <v>0</v>
      </c>
      <c r="AB15" s="67">
        <v>0</v>
      </c>
      <c r="AC15" s="67">
        <v>104.34782608695654</v>
      </c>
      <c r="AD15" s="67">
        <v>104.19002655650635</v>
      </c>
      <c r="AE15" s="67">
        <v>100</v>
      </c>
      <c r="AF15" s="69"/>
      <c r="AG15" s="69">
        <v>20.819999999999997</v>
      </c>
      <c r="AH15" s="69"/>
      <c r="AI15" s="69"/>
      <c r="AJ15" s="69"/>
      <c r="AK15" s="69">
        <v>2.0700000000000003</v>
      </c>
      <c r="AL15" s="69"/>
      <c r="AM15" s="69"/>
      <c r="AN15" s="69">
        <v>33.88999999999999</v>
      </c>
      <c r="AO15" s="69">
        <v>500</v>
      </c>
      <c r="AP15" s="69"/>
      <c r="AQ15" s="69">
        <v>21.709999999999997</v>
      </c>
      <c r="AR15" s="69"/>
      <c r="AS15" s="69"/>
      <c r="AT15" s="69"/>
      <c r="AU15" s="69">
        <v>2.1600000000000006</v>
      </c>
      <c r="AV15" s="69"/>
      <c r="AW15" s="69"/>
      <c r="AX15" s="69">
        <v>35.31</v>
      </c>
      <c r="AY15" s="69">
        <v>500</v>
      </c>
      <c r="CA15" s="69">
        <v>325.65000000000003</v>
      </c>
      <c r="CB15" s="69">
        <v>0</v>
      </c>
      <c r="CC15" s="69">
        <v>0</v>
      </c>
      <c r="CD15" s="69">
        <v>0</v>
      </c>
      <c r="CE15" s="69">
        <v>144.72</v>
      </c>
      <c r="CF15" s="69">
        <v>1106.9685</v>
      </c>
      <c r="CG15" s="69">
        <v>200</v>
      </c>
      <c r="CH15" s="69">
        <v>1777.3384999999998</v>
      </c>
      <c r="CI15" s="69">
        <v>1777.3384999999998</v>
      </c>
      <c r="CJ15" s="69"/>
      <c r="CK15" s="71">
        <v>1713.4415</v>
      </c>
      <c r="CL15" s="69"/>
      <c r="CM15" s="72">
        <f>IF((CK15-CL15)=0,0,(CI15-CJ15)/(CK15-CL15)*100)</f>
        <v>103.72916145663567</v>
      </c>
      <c r="CO15" s="69">
        <v>105</v>
      </c>
      <c r="CP15" s="69" t="s">
        <v>43</v>
      </c>
      <c r="CQ15" s="69">
        <v>105</v>
      </c>
      <c r="CR15" s="69">
        <v>2.5</v>
      </c>
      <c r="CS15" s="69">
        <v>107.5</v>
      </c>
      <c r="CV15" s="69">
        <v>393.1163694999999</v>
      </c>
      <c r="CW15" s="69"/>
      <c r="CX15" s="69">
        <v>408.52667525</v>
      </c>
      <c r="CY15" s="69"/>
      <c r="CZ15" s="69">
        <v>393.1163694999999</v>
      </c>
      <c r="DA15" s="69"/>
      <c r="DB15" s="69">
        <v>408.52667525</v>
      </c>
      <c r="DC15" s="69"/>
    </row>
    <row r="16" spans="1:107" s="70" customFormat="1" ht="26.25" customHeight="1">
      <c r="A16" s="1"/>
      <c r="B16" s="27"/>
      <c r="C16" s="59" t="s">
        <v>38</v>
      </c>
      <c r="D16" s="60">
        <f>ROW(C16)-13</f>
        <v>3</v>
      </c>
      <c r="E16" s="61" t="s">
        <v>39</v>
      </c>
      <c r="F16" s="61" t="s">
        <v>44</v>
      </c>
      <c r="G16" s="61" t="s">
        <v>45</v>
      </c>
      <c r="H16" s="61">
        <v>46</v>
      </c>
      <c r="I16" s="62" t="s">
        <v>42</v>
      </c>
      <c r="J16" s="63">
        <v>3</v>
      </c>
      <c r="K16" s="64">
        <v>1291.0692999999999</v>
      </c>
      <c r="L16" s="65">
        <v>104.114940272602</v>
      </c>
      <c r="M16" s="66"/>
      <c r="N16" s="67">
        <v>104.114940272602</v>
      </c>
      <c r="O16" s="67">
        <v>103.45303867403317</v>
      </c>
      <c r="P16" s="67">
        <v>0</v>
      </c>
      <c r="Q16" s="67">
        <v>0</v>
      </c>
      <c r="R16" s="67">
        <v>0</v>
      </c>
      <c r="S16" s="67">
        <v>104.34782608695652</v>
      </c>
      <c r="T16" s="67">
        <v>104.19002655650635</v>
      </c>
      <c r="U16" s="67">
        <v>100</v>
      </c>
      <c r="V16" s="68">
        <v>104.39778995072118</v>
      </c>
      <c r="W16" s="66"/>
      <c r="X16" s="67">
        <v>104.39778995072118</v>
      </c>
      <c r="Y16" s="67">
        <v>103.45303867403315</v>
      </c>
      <c r="Z16" s="67">
        <v>0</v>
      </c>
      <c r="AA16" s="67">
        <v>0</v>
      </c>
      <c r="AB16" s="67">
        <v>104.9997833403146</v>
      </c>
      <c r="AC16" s="67">
        <v>104.34782608695654</v>
      </c>
      <c r="AD16" s="67">
        <v>104.19002655650635</v>
      </c>
      <c r="AE16" s="67">
        <v>0</v>
      </c>
      <c r="AF16" s="69"/>
      <c r="AG16" s="69">
        <v>7.240000000000002</v>
      </c>
      <c r="AH16" s="69"/>
      <c r="AI16" s="69"/>
      <c r="AJ16" s="69">
        <v>1384.6600000000003</v>
      </c>
      <c r="AK16" s="69">
        <v>2.0700000000000003</v>
      </c>
      <c r="AL16" s="69"/>
      <c r="AM16" s="69"/>
      <c r="AN16" s="69">
        <v>33.89</v>
      </c>
      <c r="AO16" s="69">
        <v>0</v>
      </c>
      <c r="AP16" s="69"/>
      <c r="AQ16" s="69">
        <v>7.490000000000001</v>
      </c>
      <c r="AR16" s="69"/>
      <c r="AS16" s="69"/>
      <c r="AT16" s="69">
        <v>1453.89</v>
      </c>
      <c r="AU16" s="69">
        <v>2.1600000000000006</v>
      </c>
      <c r="AV16" s="69"/>
      <c r="AW16" s="69"/>
      <c r="AX16" s="69">
        <v>35.31000000000001</v>
      </c>
      <c r="AY16" s="69">
        <v>0</v>
      </c>
      <c r="CA16" s="69">
        <v>14.3808</v>
      </c>
      <c r="CB16" s="69">
        <v>0</v>
      </c>
      <c r="CC16" s="69">
        <v>0</v>
      </c>
      <c r="CD16" s="69">
        <v>0</v>
      </c>
      <c r="CE16" s="69">
        <v>144.72</v>
      </c>
      <c r="CF16" s="69">
        <v>1106.9685</v>
      </c>
      <c r="CG16" s="69">
        <v>25</v>
      </c>
      <c r="CH16" s="69">
        <v>1291.0692999999999</v>
      </c>
      <c r="CI16" s="69">
        <v>1291.0692999999999</v>
      </c>
      <c r="CJ16" s="69"/>
      <c r="CK16" s="71">
        <v>1240.0422999999998</v>
      </c>
      <c r="CL16" s="69"/>
      <c r="CM16" s="72">
        <f>IF((CK16-CL16)=0,0,(CI16-CJ16)/(CK16-CL16)*100)</f>
        <v>104.114940272602</v>
      </c>
      <c r="CO16" s="69">
        <v>105</v>
      </c>
      <c r="CP16" s="69" t="s">
        <v>43</v>
      </c>
      <c r="CQ16" s="69">
        <v>105</v>
      </c>
      <c r="CR16" s="69">
        <v>2.5</v>
      </c>
      <c r="CS16" s="69">
        <v>107.5</v>
      </c>
      <c r="CV16" s="69">
        <v>355.1826442000014</v>
      </c>
      <c r="CW16" s="69"/>
      <c r="CX16" s="69">
        <v>370.8028308333348</v>
      </c>
      <c r="CY16" s="69"/>
      <c r="CZ16" s="69">
        <v>355.1826442000014</v>
      </c>
      <c r="DA16" s="69"/>
      <c r="DB16" s="69">
        <v>370.8028308333348</v>
      </c>
      <c r="DC16" s="69"/>
    </row>
    <row r="17" spans="1:107" s="70" customFormat="1" ht="26.25" customHeight="1">
      <c r="A17" s="1"/>
      <c r="B17" s="27"/>
      <c r="C17" s="59" t="s">
        <v>38</v>
      </c>
      <c r="D17" s="60">
        <f>ROW(C17)-13</f>
        <v>4</v>
      </c>
      <c r="E17" s="61" t="s">
        <v>39</v>
      </c>
      <c r="F17" s="61" t="s">
        <v>46</v>
      </c>
      <c r="G17" s="61" t="s">
        <v>47</v>
      </c>
      <c r="H17" s="61">
        <v>46</v>
      </c>
      <c r="I17" s="62" t="s">
        <v>42</v>
      </c>
      <c r="J17" s="63">
        <v>3</v>
      </c>
      <c r="K17" s="64">
        <v>2470.3018</v>
      </c>
      <c r="L17" s="65">
        <v>104.92503830782624</v>
      </c>
      <c r="M17" s="66"/>
      <c r="N17" s="67">
        <v>104.92503830782624</v>
      </c>
      <c r="O17" s="67">
        <v>103.41726618705036</v>
      </c>
      <c r="P17" s="67">
        <v>0</v>
      </c>
      <c r="Q17" s="67">
        <v>0</v>
      </c>
      <c r="R17" s="67">
        <v>104.99978334031461</v>
      </c>
      <c r="S17" s="67">
        <v>0</v>
      </c>
      <c r="T17" s="67">
        <v>0</v>
      </c>
      <c r="U17" s="67">
        <v>0</v>
      </c>
      <c r="V17" s="68">
        <v>104.50947693366479</v>
      </c>
      <c r="W17" s="66"/>
      <c r="X17" s="67">
        <v>104.50947693366479</v>
      </c>
      <c r="Y17" s="67">
        <v>105.26416269217434</v>
      </c>
      <c r="Z17" s="67">
        <v>102.03180212014134</v>
      </c>
      <c r="AA17" s="67">
        <v>0</v>
      </c>
      <c r="AB17" s="67">
        <v>104.99978334031461</v>
      </c>
      <c r="AC17" s="67">
        <v>104.34782608695656</v>
      </c>
      <c r="AD17" s="67">
        <v>104.19002655650638</v>
      </c>
      <c r="AE17" s="67">
        <v>0</v>
      </c>
      <c r="AF17" s="69"/>
      <c r="AG17" s="69">
        <v>20.95182127956991</v>
      </c>
      <c r="AH17" s="69">
        <v>11.320000000000002</v>
      </c>
      <c r="AI17" s="69"/>
      <c r="AJ17" s="69">
        <v>1384.66</v>
      </c>
      <c r="AK17" s="69">
        <v>2.07</v>
      </c>
      <c r="AL17" s="69"/>
      <c r="AM17" s="69"/>
      <c r="AN17" s="69">
        <v>33.88999999999999</v>
      </c>
      <c r="AO17" s="69">
        <v>0</v>
      </c>
      <c r="AP17" s="69"/>
      <c r="AQ17" s="69">
        <v>22.054759238700072</v>
      </c>
      <c r="AR17" s="69">
        <v>11.55</v>
      </c>
      <c r="AS17" s="69"/>
      <c r="AT17" s="69">
        <v>1453.8900000000003</v>
      </c>
      <c r="AU17" s="69">
        <v>2.1600000000000006</v>
      </c>
      <c r="AV17" s="69"/>
      <c r="AW17" s="69"/>
      <c r="AX17" s="69">
        <v>35.31</v>
      </c>
      <c r="AY17" s="69">
        <v>0</v>
      </c>
      <c r="CA17" s="69">
        <v>115</v>
      </c>
      <c r="CB17" s="69">
        <v>0</v>
      </c>
      <c r="CC17" s="69">
        <v>0</v>
      </c>
      <c r="CD17" s="69">
        <v>2355.3018</v>
      </c>
      <c r="CE17" s="69">
        <v>0</v>
      </c>
      <c r="CF17" s="69">
        <v>0</v>
      </c>
      <c r="CG17" s="69">
        <v>0</v>
      </c>
      <c r="CH17" s="69">
        <v>2470.3018</v>
      </c>
      <c r="CI17" s="69">
        <v>2470.3018</v>
      </c>
      <c r="CJ17" s="69"/>
      <c r="CK17" s="71">
        <v>2354.3491999999997</v>
      </c>
      <c r="CL17" s="69"/>
      <c r="CM17" s="72">
        <f>IF((CK17-CL17)=0,0,(CI17-CJ17)/(CK17-CL17)*100)</f>
        <v>104.92503830782624</v>
      </c>
      <c r="CO17" s="69">
        <v>105</v>
      </c>
      <c r="CP17" s="69" t="s">
        <v>43</v>
      </c>
      <c r="CQ17" s="69">
        <v>105</v>
      </c>
      <c r="CR17" s="69">
        <v>2.5</v>
      </c>
      <c r="CS17" s="69">
        <v>107.5</v>
      </c>
      <c r="CV17" s="69">
        <v>193.95937441666715</v>
      </c>
      <c r="CW17" s="69"/>
      <c r="CX17" s="69">
        <v>202.70592766666726</v>
      </c>
      <c r="CY17" s="69"/>
      <c r="CZ17" s="69">
        <v>193.95937441666715</v>
      </c>
      <c r="DA17" s="69"/>
      <c r="DB17" s="69">
        <v>202.70592766666726</v>
      </c>
      <c r="DC17" s="69"/>
    </row>
    <row r="18" spans="1:107" s="70" customFormat="1" ht="26.25" customHeight="1">
      <c r="A18" s="1"/>
      <c r="B18" s="27"/>
      <c r="C18" s="59" t="s">
        <v>38</v>
      </c>
      <c r="D18" s="60">
        <f>ROW(C18)-13</f>
        <v>5</v>
      </c>
      <c r="E18" s="61" t="s">
        <v>39</v>
      </c>
      <c r="F18" s="61" t="s">
        <v>48</v>
      </c>
      <c r="G18" s="61" t="s">
        <v>49</v>
      </c>
      <c r="H18" s="61">
        <v>46</v>
      </c>
      <c r="I18" s="62" t="s">
        <v>42</v>
      </c>
      <c r="J18" s="63">
        <v>3</v>
      </c>
      <c r="K18" s="64">
        <v>1106.9685</v>
      </c>
      <c r="L18" s="65">
        <v>104.19002655650635</v>
      </c>
      <c r="M18" s="66"/>
      <c r="N18" s="67">
        <v>104.19002655650635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104.19002655650635</v>
      </c>
      <c r="U18" s="67">
        <v>0</v>
      </c>
      <c r="V18" s="68">
        <v>104.2199288020039</v>
      </c>
      <c r="W18" s="66"/>
      <c r="X18" s="67">
        <v>104.2199288020039</v>
      </c>
      <c r="Y18" s="67">
        <v>0</v>
      </c>
      <c r="Z18" s="67">
        <v>0</v>
      </c>
      <c r="AA18" s="67">
        <v>0</v>
      </c>
      <c r="AB18" s="67">
        <v>0</v>
      </c>
      <c r="AC18" s="67">
        <v>104.34782608695654</v>
      </c>
      <c r="AD18" s="67">
        <v>104.19002655650633</v>
      </c>
      <c r="AE18" s="67">
        <v>0</v>
      </c>
      <c r="AF18" s="69"/>
      <c r="AG18" s="69"/>
      <c r="AH18" s="69"/>
      <c r="AI18" s="69"/>
      <c r="AJ18" s="69"/>
      <c r="AK18" s="69">
        <v>2.07</v>
      </c>
      <c r="AL18" s="69"/>
      <c r="AM18" s="69"/>
      <c r="AN18" s="69">
        <v>33.88999999999999</v>
      </c>
      <c r="AO18" s="69">
        <v>0</v>
      </c>
      <c r="AP18" s="69"/>
      <c r="AQ18" s="69"/>
      <c r="AR18" s="69"/>
      <c r="AS18" s="69"/>
      <c r="AT18" s="69"/>
      <c r="AU18" s="69">
        <v>2.16</v>
      </c>
      <c r="AV18" s="69"/>
      <c r="AW18" s="69"/>
      <c r="AX18" s="69">
        <v>35.31</v>
      </c>
      <c r="AY18" s="69">
        <v>0</v>
      </c>
      <c r="CA18" s="69">
        <v>0</v>
      </c>
      <c r="CB18" s="69">
        <v>0</v>
      </c>
      <c r="CC18" s="69">
        <v>0</v>
      </c>
      <c r="CD18" s="69">
        <v>0</v>
      </c>
      <c r="CE18" s="69">
        <v>0</v>
      </c>
      <c r="CF18" s="69">
        <v>1106.9685</v>
      </c>
      <c r="CG18" s="69">
        <v>0</v>
      </c>
      <c r="CH18" s="69">
        <v>1106.9685</v>
      </c>
      <c r="CI18" s="69">
        <v>1106.9685</v>
      </c>
      <c r="CJ18" s="69"/>
      <c r="CK18" s="71">
        <v>1062.4515</v>
      </c>
      <c r="CL18" s="69"/>
      <c r="CM18" s="72">
        <f>IF((CK18-CL18)=0,0,(CI18-CJ18)/(CK18-CL18)*100)</f>
        <v>104.19002655650635</v>
      </c>
      <c r="CO18" s="69">
        <v>105</v>
      </c>
      <c r="CP18" s="69" t="s">
        <v>43</v>
      </c>
      <c r="CQ18" s="69">
        <v>105</v>
      </c>
      <c r="CR18" s="69">
        <v>2.5</v>
      </c>
      <c r="CS18" s="69">
        <v>107.5</v>
      </c>
      <c r="CV18" s="69">
        <v>169.536794</v>
      </c>
      <c r="CW18" s="69"/>
      <c r="CX18" s="69">
        <v>176.691126</v>
      </c>
      <c r="CY18" s="69"/>
      <c r="CZ18" s="69">
        <v>169.536794</v>
      </c>
      <c r="DA18" s="69"/>
      <c r="DB18" s="69">
        <v>176.691126</v>
      </c>
      <c r="DC18" s="69"/>
    </row>
    <row r="19" spans="1:107" s="70" customFormat="1" ht="26.25" customHeight="1">
      <c r="A19" s="1"/>
      <c r="B19" s="27"/>
      <c r="C19" s="59" t="s">
        <v>38</v>
      </c>
      <c r="D19" s="60">
        <f>ROW(C19)-13</f>
        <v>6</v>
      </c>
      <c r="E19" s="61" t="s">
        <v>39</v>
      </c>
      <c r="F19" s="61" t="s">
        <v>50</v>
      </c>
      <c r="G19" s="61" t="s">
        <v>51</v>
      </c>
      <c r="H19" s="61">
        <v>46</v>
      </c>
      <c r="I19" s="62" t="s">
        <v>42</v>
      </c>
      <c r="J19" s="63">
        <v>3</v>
      </c>
      <c r="K19" s="64">
        <v>1308.6885</v>
      </c>
      <c r="L19" s="65">
        <v>104.63719470388982</v>
      </c>
      <c r="M19" s="66"/>
      <c r="N19" s="67">
        <v>104.63719470388982</v>
      </c>
      <c r="O19" s="67">
        <v>115.03531786074672</v>
      </c>
      <c r="P19" s="67">
        <v>0</v>
      </c>
      <c r="Q19" s="67">
        <v>0</v>
      </c>
      <c r="R19" s="67">
        <v>0</v>
      </c>
      <c r="S19" s="67">
        <v>104.34782608695652</v>
      </c>
      <c r="T19" s="67">
        <v>104.19002655650635</v>
      </c>
      <c r="U19" s="67">
        <v>0</v>
      </c>
      <c r="V19" s="68">
        <v>104.50764586223644</v>
      </c>
      <c r="W19" s="66"/>
      <c r="X19" s="67">
        <v>104.50764586223644</v>
      </c>
      <c r="Y19" s="67">
        <v>115.0353178607467</v>
      </c>
      <c r="Z19" s="67">
        <v>0</v>
      </c>
      <c r="AA19" s="67">
        <v>0</v>
      </c>
      <c r="AB19" s="67">
        <v>0</v>
      </c>
      <c r="AC19" s="67">
        <v>104.34782608695654</v>
      </c>
      <c r="AD19" s="67">
        <v>104.19002655650635</v>
      </c>
      <c r="AE19" s="67">
        <v>0</v>
      </c>
      <c r="AF19" s="69"/>
      <c r="AG19" s="69">
        <v>9.91</v>
      </c>
      <c r="AH19" s="69"/>
      <c r="AI19" s="69"/>
      <c r="AJ19" s="69"/>
      <c r="AK19" s="69">
        <v>2.0700000000000003</v>
      </c>
      <c r="AL19" s="69"/>
      <c r="AM19" s="69"/>
      <c r="AN19" s="69">
        <v>33.88999999999999</v>
      </c>
      <c r="AO19" s="69">
        <v>0</v>
      </c>
      <c r="AP19" s="69"/>
      <c r="AQ19" s="69">
        <v>11.399999999999999</v>
      </c>
      <c r="AR19" s="69"/>
      <c r="AS19" s="69"/>
      <c r="AT19" s="69"/>
      <c r="AU19" s="69">
        <v>2.1600000000000006</v>
      </c>
      <c r="AV19" s="69"/>
      <c r="AW19" s="69"/>
      <c r="AX19" s="69">
        <v>35.31</v>
      </c>
      <c r="AY19" s="69">
        <v>0</v>
      </c>
      <c r="CA19" s="69">
        <v>57</v>
      </c>
      <c r="CB19" s="69">
        <v>0</v>
      </c>
      <c r="CC19" s="69">
        <v>0</v>
      </c>
      <c r="CD19" s="69">
        <v>0</v>
      </c>
      <c r="CE19" s="69">
        <v>144.72</v>
      </c>
      <c r="CF19" s="69">
        <v>1106.9685</v>
      </c>
      <c r="CG19" s="69">
        <v>0</v>
      </c>
      <c r="CH19" s="69">
        <v>1308.6885</v>
      </c>
      <c r="CI19" s="69">
        <v>1308.6885</v>
      </c>
      <c r="CJ19" s="69"/>
      <c r="CK19" s="71">
        <v>1250.6915</v>
      </c>
      <c r="CL19" s="69"/>
      <c r="CM19" s="72">
        <f>IF((CK19-CL19)=0,0,(CI19-CJ19)/(CK19-CL19)*100)</f>
        <v>104.63719470388982</v>
      </c>
      <c r="CO19" s="69">
        <v>105</v>
      </c>
      <c r="CP19" s="69" t="s">
        <v>43</v>
      </c>
      <c r="CQ19" s="69">
        <v>105</v>
      </c>
      <c r="CR19" s="69">
        <v>2.5</v>
      </c>
      <c r="CS19" s="69">
        <v>107.5</v>
      </c>
      <c r="CV19" s="69">
        <v>119.06300440833293</v>
      </c>
      <c r="CW19" s="69"/>
      <c r="CX19" s="69">
        <v>124.42994299999955</v>
      </c>
      <c r="CY19" s="69"/>
      <c r="CZ19" s="69">
        <v>119.06300440833293</v>
      </c>
      <c r="DA19" s="69"/>
      <c r="DB19" s="69">
        <v>124.42994299999955</v>
      </c>
      <c r="DC19" s="69"/>
    </row>
    <row r="20" spans="1:107" s="70" customFormat="1" ht="26.25" customHeight="1">
      <c r="A20" s="1"/>
      <c r="B20" s="27"/>
      <c r="C20" s="59" t="s">
        <v>38</v>
      </c>
      <c r="D20" s="60">
        <f>ROW(C20)-13</f>
        <v>7</v>
      </c>
      <c r="E20" s="61" t="s">
        <v>39</v>
      </c>
      <c r="F20" s="61" t="s">
        <v>52</v>
      </c>
      <c r="G20" s="61" t="s">
        <v>53</v>
      </c>
      <c r="H20" s="61">
        <v>46</v>
      </c>
      <c r="I20" s="62" t="s">
        <v>42</v>
      </c>
      <c r="J20" s="63">
        <v>3</v>
      </c>
      <c r="K20" s="64">
        <v>2926.5062999999996</v>
      </c>
      <c r="L20" s="65">
        <v>104.17401026894026</v>
      </c>
      <c r="M20" s="66"/>
      <c r="N20" s="67">
        <v>104.17401026894026</v>
      </c>
      <c r="O20" s="67">
        <v>105.0080775444265</v>
      </c>
      <c r="P20" s="67">
        <v>103.98058252427185</v>
      </c>
      <c r="Q20" s="67">
        <v>0</v>
      </c>
      <c r="R20" s="67">
        <v>104.05072158168988</v>
      </c>
      <c r="S20" s="67">
        <v>104.05405405405406</v>
      </c>
      <c r="T20" s="67">
        <v>0</v>
      </c>
      <c r="U20" s="67">
        <v>0</v>
      </c>
      <c r="V20" s="68">
        <v>102.55792078604944</v>
      </c>
      <c r="W20" s="66"/>
      <c r="X20" s="67">
        <v>102.55792078604944</v>
      </c>
      <c r="Y20" s="67">
        <v>105.0080775444265</v>
      </c>
      <c r="Z20" s="67">
        <v>103.98058252427185</v>
      </c>
      <c r="AA20" s="67">
        <v>0</v>
      </c>
      <c r="AB20" s="67">
        <v>104.05072158168991</v>
      </c>
      <c r="AC20" s="67">
        <v>104.05405405405406</v>
      </c>
      <c r="AD20" s="67">
        <v>96.50177644165076</v>
      </c>
      <c r="AE20" s="67">
        <v>0</v>
      </c>
      <c r="AF20" s="69"/>
      <c r="AG20" s="69">
        <v>24.760000000000005</v>
      </c>
      <c r="AH20" s="69">
        <v>10.3</v>
      </c>
      <c r="AI20" s="69"/>
      <c r="AJ20" s="69">
        <v>1399.0099999999998</v>
      </c>
      <c r="AK20" s="69">
        <v>2.9600000000000004</v>
      </c>
      <c r="AL20" s="69"/>
      <c r="AM20" s="69"/>
      <c r="AN20" s="69">
        <v>36.589999999999996</v>
      </c>
      <c r="AO20" s="69">
        <v>0</v>
      </c>
      <c r="AP20" s="69"/>
      <c r="AQ20" s="69">
        <v>26</v>
      </c>
      <c r="AR20" s="69">
        <v>10.71</v>
      </c>
      <c r="AS20" s="69"/>
      <c r="AT20" s="69">
        <v>1455.68</v>
      </c>
      <c r="AU20" s="69">
        <v>3.08</v>
      </c>
      <c r="AV20" s="69"/>
      <c r="AW20" s="69"/>
      <c r="AX20" s="69">
        <v>35.31000000000001</v>
      </c>
      <c r="AY20" s="69">
        <v>0</v>
      </c>
      <c r="CA20" s="69">
        <v>390</v>
      </c>
      <c r="CB20" s="69">
        <v>138.4803</v>
      </c>
      <c r="CC20" s="69">
        <v>0</v>
      </c>
      <c r="CD20" s="69">
        <v>2358.2016</v>
      </c>
      <c r="CE20" s="69">
        <v>39.8244</v>
      </c>
      <c r="CF20" s="69">
        <v>0</v>
      </c>
      <c r="CG20" s="69">
        <v>0</v>
      </c>
      <c r="CH20" s="69">
        <v>2926.5062999999996</v>
      </c>
      <c r="CI20" s="69">
        <v>2926.5062999999996</v>
      </c>
      <c r="CJ20" s="69"/>
      <c r="CK20" s="71">
        <v>2809.2480000000005</v>
      </c>
      <c r="CL20" s="69"/>
      <c r="CM20" s="72">
        <f>IF((CK20-CL20)=0,0,(CI20-CJ20)/(CK20-CL20)*100)</f>
        <v>104.17401026894026</v>
      </c>
      <c r="CO20" s="69">
        <v>105</v>
      </c>
      <c r="CP20" s="69" t="s">
        <v>43</v>
      </c>
      <c r="CQ20" s="69">
        <v>105</v>
      </c>
      <c r="CR20" s="69">
        <v>2.5</v>
      </c>
      <c r="CS20" s="69">
        <v>107.5</v>
      </c>
      <c r="CV20" s="69">
        <v>2394.9972110466674</v>
      </c>
      <c r="CW20" s="69"/>
      <c r="CX20" s="69">
        <v>2456.2593425333343</v>
      </c>
      <c r="CY20" s="69"/>
      <c r="CZ20" s="69">
        <v>2394.9972110466674</v>
      </c>
      <c r="DA20" s="69"/>
      <c r="DB20" s="69">
        <v>2456.2593425333343</v>
      </c>
      <c r="DC20" s="69"/>
    </row>
    <row r="21" spans="1:107" s="70" customFormat="1" ht="26.25" customHeight="1">
      <c r="A21" s="1"/>
      <c r="B21" s="27"/>
      <c r="C21" s="59" t="s">
        <v>38</v>
      </c>
      <c r="D21" s="60">
        <f>ROW(C21)-13</f>
        <v>8</v>
      </c>
      <c r="E21" s="61" t="s">
        <v>39</v>
      </c>
      <c r="F21" s="61" t="s">
        <v>54</v>
      </c>
      <c r="G21" s="61" t="s">
        <v>55</v>
      </c>
      <c r="H21" s="61">
        <v>46</v>
      </c>
      <c r="I21" s="62" t="s">
        <v>42</v>
      </c>
      <c r="J21" s="63">
        <v>3</v>
      </c>
      <c r="K21" s="64">
        <v>1626.0535</v>
      </c>
      <c r="L21" s="65">
        <v>104.07132043023692</v>
      </c>
      <c r="M21" s="66"/>
      <c r="N21" s="67">
        <v>104.07132043023692</v>
      </c>
      <c r="O21" s="67">
        <v>105</v>
      </c>
      <c r="P21" s="67">
        <v>0</v>
      </c>
      <c r="Q21" s="67">
        <v>0</v>
      </c>
      <c r="R21" s="67">
        <v>0</v>
      </c>
      <c r="S21" s="67">
        <v>104.34782608695652</v>
      </c>
      <c r="T21" s="67">
        <v>104.19002655650635</v>
      </c>
      <c r="U21" s="67">
        <v>100</v>
      </c>
      <c r="V21" s="68">
        <v>104.33937955655637</v>
      </c>
      <c r="W21" s="66"/>
      <c r="X21" s="67">
        <v>104.33937955655637</v>
      </c>
      <c r="Y21" s="67">
        <v>104.39202700401276</v>
      </c>
      <c r="Z21" s="67">
        <v>0</v>
      </c>
      <c r="AA21" s="67">
        <v>0</v>
      </c>
      <c r="AB21" s="67">
        <v>0</v>
      </c>
      <c r="AC21" s="67">
        <v>104.34782608695654</v>
      </c>
      <c r="AD21" s="67">
        <v>104.19002655650638</v>
      </c>
      <c r="AE21" s="67">
        <v>0</v>
      </c>
      <c r="AF21" s="69"/>
      <c r="AG21" s="69">
        <v>21.702041924459625</v>
      </c>
      <c r="AH21" s="69"/>
      <c r="AI21" s="69"/>
      <c r="AJ21" s="69"/>
      <c r="AK21" s="69">
        <v>2.0700000000000003</v>
      </c>
      <c r="AL21" s="69"/>
      <c r="AM21" s="69"/>
      <c r="AN21" s="69">
        <v>33.88999999999999</v>
      </c>
      <c r="AO21" s="69">
        <v>0</v>
      </c>
      <c r="AP21" s="69"/>
      <c r="AQ21" s="69">
        <v>22.655201466204062</v>
      </c>
      <c r="AR21" s="69"/>
      <c r="AS21" s="69"/>
      <c r="AT21" s="69"/>
      <c r="AU21" s="69">
        <v>2.16</v>
      </c>
      <c r="AV21" s="69"/>
      <c r="AW21" s="69"/>
      <c r="AX21" s="69">
        <v>35.31000000000001</v>
      </c>
      <c r="AY21" s="69">
        <v>0</v>
      </c>
      <c r="CA21" s="69">
        <v>274.365</v>
      </c>
      <c r="CB21" s="69">
        <v>0</v>
      </c>
      <c r="CC21" s="69">
        <v>0</v>
      </c>
      <c r="CD21" s="69">
        <v>0</v>
      </c>
      <c r="CE21" s="69">
        <v>144.72</v>
      </c>
      <c r="CF21" s="69">
        <v>1106.9685</v>
      </c>
      <c r="CG21" s="69">
        <v>100</v>
      </c>
      <c r="CH21" s="69">
        <v>1626.0535</v>
      </c>
      <c r="CI21" s="69">
        <v>1626.0535</v>
      </c>
      <c r="CJ21" s="69"/>
      <c r="CK21" s="71">
        <v>1562.4415</v>
      </c>
      <c r="CL21" s="69"/>
      <c r="CM21" s="72">
        <f>IF((CK21-CL21)=0,0,(CI21-CJ21)/(CK21-CL21)*100)</f>
        <v>104.07132043023692</v>
      </c>
      <c r="CO21" s="69">
        <v>105</v>
      </c>
      <c r="CP21" s="69" t="s">
        <v>43</v>
      </c>
      <c r="CQ21" s="69">
        <v>105</v>
      </c>
      <c r="CR21" s="69">
        <v>2.5</v>
      </c>
      <c r="CS21" s="69">
        <v>107.5</v>
      </c>
      <c r="CV21" s="69">
        <v>160.06206369999444</v>
      </c>
      <c r="CW21" s="69"/>
      <c r="CX21" s="69">
        <v>167.00776416999423</v>
      </c>
      <c r="CY21" s="69"/>
      <c r="CZ21" s="69">
        <v>160.06206369999444</v>
      </c>
      <c r="DA21" s="69"/>
      <c r="DB21" s="69">
        <v>167.00776416999423</v>
      </c>
      <c r="DC21" s="69"/>
    </row>
    <row r="22" spans="1:107" s="70" customFormat="1" ht="26.25" customHeight="1">
      <c r="A22" s="1"/>
      <c r="B22" s="27"/>
      <c r="C22" s="59" t="s">
        <v>38</v>
      </c>
      <c r="D22" s="60">
        <f>ROW(C22)-13</f>
        <v>9</v>
      </c>
      <c r="E22" s="61" t="s">
        <v>56</v>
      </c>
      <c r="F22" s="61" t="s">
        <v>57</v>
      </c>
      <c r="G22" s="61" t="s">
        <v>58</v>
      </c>
      <c r="H22" s="61">
        <v>24</v>
      </c>
      <c r="I22" s="62" t="s">
        <v>59</v>
      </c>
      <c r="J22" s="63">
        <v>3</v>
      </c>
      <c r="K22" s="64">
        <v>1389.975</v>
      </c>
      <c r="L22" s="65">
        <v>103.53943638523171</v>
      </c>
      <c r="M22" s="66"/>
      <c r="N22" s="67">
        <v>103.53943638523171</v>
      </c>
      <c r="O22" s="67">
        <v>88.5659838018104</v>
      </c>
      <c r="P22" s="67">
        <v>0</v>
      </c>
      <c r="Q22" s="67">
        <v>0</v>
      </c>
      <c r="R22" s="67">
        <v>0</v>
      </c>
      <c r="S22" s="67">
        <v>104.34782608695652</v>
      </c>
      <c r="T22" s="67">
        <v>104.18147034708936</v>
      </c>
      <c r="U22" s="67">
        <v>0</v>
      </c>
      <c r="V22" s="68">
        <v>103.26426159683551</v>
      </c>
      <c r="W22" s="66"/>
      <c r="X22" s="67">
        <v>103.26426159683551</v>
      </c>
      <c r="Y22" s="67">
        <v>88.5659838018104</v>
      </c>
      <c r="Z22" s="67">
        <v>0</v>
      </c>
      <c r="AA22" s="67">
        <v>0</v>
      </c>
      <c r="AB22" s="67">
        <v>0</v>
      </c>
      <c r="AC22" s="67">
        <v>104.34782608695652</v>
      </c>
      <c r="AD22" s="67">
        <v>104.07590497502454</v>
      </c>
      <c r="AE22" s="67">
        <v>0</v>
      </c>
      <c r="AF22" s="69"/>
      <c r="AG22" s="69">
        <v>20.99</v>
      </c>
      <c r="AH22" s="69"/>
      <c r="AI22" s="69"/>
      <c r="AJ22" s="69"/>
      <c r="AK22" s="69">
        <v>2.07</v>
      </c>
      <c r="AL22" s="69"/>
      <c r="AM22" s="69">
        <v>4.419999999999999</v>
      </c>
      <c r="AN22" s="69">
        <v>36.589999999999996</v>
      </c>
      <c r="AO22" s="69"/>
      <c r="AP22" s="69"/>
      <c r="AQ22" s="69">
        <v>18.590000000000003</v>
      </c>
      <c r="AR22" s="69"/>
      <c r="AS22" s="69"/>
      <c r="AT22" s="69"/>
      <c r="AU22" s="69">
        <v>2.16</v>
      </c>
      <c r="AV22" s="69"/>
      <c r="AW22" s="69">
        <v>4.599999999999999</v>
      </c>
      <c r="AX22" s="69">
        <v>38.12</v>
      </c>
      <c r="AY22" s="69"/>
      <c r="CA22" s="69">
        <v>50.193000000000005</v>
      </c>
      <c r="CB22" s="69">
        <v>0</v>
      </c>
      <c r="CC22" s="69">
        <v>0</v>
      </c>
      <c r="CD22" s="69">
        <v>0</v>
      </c>
      <c r="CE22" s="69">
        <v>144.72</v>
      </c>
      <c r="CF22" s="69">
        <v>1195.062</v>
      </c>
      <c r="CG22" s="69">
        <v>0</v>
      </c>
      <c r="CH22" s="69">
        <v>1389.975</v>
      </c>
      <c r="CI22" s="69">
        <v>1389.975</v>
      </c>
      <c r="CJ22" s="69"/>
      <c r="CK22" s="71">
        <v>1342.4595000000002</v>
      </c>
      <c r="CL22" s="69"/>
      <c r="CM22" s="72">
        <f>IF((CK22-CL22)=0,0,(CI22-CJ22)/(CK22-CL22)*100)</f>
        <v>103.53943638523171</v>
      </c>
      <c r="CO22" s="69">
        <v>105</v>
      </c>
      <c r="CP22" s="69" t="s">
        <v>43</v>
      </c>
      <c r="CQ22" s="69">
        <v>105</v>
      </c>
      <c r="CR22" s="69">
        <v>2.5</v>
      </c>
      <c r="CS22" s="69">
        <v>107.5</v>
      </c>
      <c r="CV22" s="69">
        <v>336.20834833333305</v>
      </c>
      <c r="CW22" s="69"/>
      <c r="CX22" s="69">
        <v>347.183068333333</v>
      </c>
      <c r="CY22" s="69"/>
      <c r="CZ22" s="69">
        <v>336.20834833333305</v>
      </c>
      <c r="DA22" s="69"/>
      <c r="DB22" s="69">
        <v>347.183068333333</v>
      </c>
      <c r="DC22" s="69"/>
    </row>
    <row r="23" spans="1:107" s="70" customFormat="1" ht="26.25" customHeight="1">
      <c r="A23" s="1"/>
      <c r="B23" s="27"/>
      <c r="C23" s="59" t="s">
        <v>38</v>
      </c>
      <c r="D23" s="60">
        <f>ROW(C23)-13</f>
        <v>10</v>
      </c>
      <c r="E23" s="61" t="s">
        <v>56</v>
      </c>
      <c r="F23" s="61" t="s">
        <v>60</v>
      </c>
      <c r="G23" s="61" t="s">
        <v>61</v>
      </c>
      <c r="H23" s="61">
        <v>24</v>
      </c>
      <c r="I23" s="62" t="s">
        <v>59</v>
      </c>
      <c r="J23" s="63">
        <v>3</v>
      </c>
      <c r="K23" s="64">
        <v>2275.062</v>
      </c>
      <c r="L23" s="65">
        <v>104.26037528587759</v>
      </c>
      <c r="M23" s="66"/>
      <c r="N23" s="67">
        <v>104.26037528587759</v>
      </c>
      <c r="O23" s="67">
        <v>0</v>
      </c>
      <c r="P23" s="67">
        <v>0</v>
      </c>
      <c r="Q23" s="67">
        <v>0</v>
      </c>
      <c r="R23" s="67">
        <v>0</v>
      </c>
      <c r="S23" s="67">
        <v>104.34782608695652</v>
      </c>
      <c r="T23" s="67">
        <v>104.18147034708936</v>
      </c>
      <c r="U23" s="67">
        <v>0</v>
      </c>
      <c r="V23" s="68">
        <v>101.51625704980603</v>
      </c>
      <c r="W23" s="66"/>
      <c r="X23" s="67">
        <v>101.51625704980603</v>
      </c>
      <c r="Y23" s="67">
        <v>94.9367088607595</v>
      </c>
      <c r="Z23" s="67">
        <v>0</v>
      </c>
      <c r="AA23" s="67">
        <v>0</v>
      </c>
      <c r="AB23" s="67">
        <v>0</v>
      </c>
      <c r="AC23" s="67">
        <v>104.34782608695654</v>
      </c>
      <c r="AD23" s="67">
        <v>104.09077002855192</v>
      </c>
      <c r="AE23" s="67">
        <v>0</v>
      </c>
      <c r="AF23" s="69"/>
      <c r="AG23" s="69">
        <v>18.959999999999997</v>
      </c>
      <c r="AH23" s="69"/>
      <c r="AI23" s="69"/>
      <c r="AJ23" s="69"/>
      <c r="AK23" s="69">
        <v>2.07</v>
      </c>
      <c r="AL23" s="69"/>
      <c r="AM23" s="69">
        <v>4.42</v>
      </c>
      <c r="AN23" s="69">
        <v>36.59</v>
      </c>
      <c r="AO23" s="69"/>
      <c r="AP23" s="69"/>
      <c r="AQ23" s="69">
        <v>18.000000000000004</v>
      </c>
      <c r="AR23" s="69"/>
      <c r="AS23" s="69"/>
      <c r="AT23" s="69"/>
      <c r="AU23" s="69">
        <v>2.16</v>
      </c>
      <c r="AV23" s="69"/>
      <c r="AW23" s="69">
        <v>4.6</v>
      </c>
      <c r="AX23" s="69">
        <v>38.12</v>
      </c>
      <c r="AY23" s="69"/>
      <c r="CA23" s="69">
        <v>0</v>
      </c>
      <c r="CB23" s="69">
        <v>0</v>
      </c>
      <c r="CC23" s="69">
        <v>0</v>
      </c>
      <c r="CD23" s="69">
        <v>0</v>
      </c>
      <c r="CE23" s="69">
        <v>1080</v>
      </c>
      <c r="CF23" s="69">
        <v>1195.062</v>
      </c>
      <c r="CG23" s="69">
        <v>0</v>
      </c>
      <c r="CH23" s="69">
        <v>2275.062</v>
      </c>
      <c r="CI23" s="69">
        <v>2275.062</v>
      </c>
      <c r="CJ23" s="69"/>
      <c r="CK23" s="71">
        <v>2182.0965</v>
      </c>
      <c r="CL23" s="69"/>
      <c r="CM23" s="72">
        <f>IF((CK23-CL23)=0,0,(CI23-CJ23)/(CK23-CL23)*100)</f>
        <v>104.26037528587759</v>
      </c>
      <c r="CO23" s="69">
        <v>105</v>
      </c>
      <c r="CP23" s="69" t="s">
        <v>43</v>
      </c>
      <c r="CQ23" s="69">
        <v>105</v>
      </c>
      <c r="CR23" s="69">
        <v>2.5</v>
      </c>
      <c r="CS23" s="69">
        <v>107.5</v>
      </c>
      <c r="CV23" s="69">
        <v>633.1467346666664</v>
      </c>
      <c r="CW23" s="69"/>
      <c r="CX23" s="69">
        <v>642.7468666666663</v>
      </c>
      <c r="CY23" s="69"/>
      <c r="CZ23" s="69">
        <v>633.1467346666664</v>
      </c>
      <c r="DA23" s="69"/>
      <c r="DB23" s="69">
        <v>642.7468666666663</v>
      </c>
      <c r="DC23" s="69"/>
    </row>
    <row r="24" spans="1:107" s="70" customFormat="1" ht="26.25" customHeight="1">
      <c r="A24" s="1"/>
      <c r="B24" s="27"/>
      <c r="C24" s="59" t="s">
        <v>38</v>
      </c>
      <c r="D24" s="60">
        <f>ROW(C24)-13</f>
        <v>11</v>
      </c>
      <c r="E24" s="61" t="s">
        <v>56</v>
      </c>
      <c r="F24" s="61" t="s">
        <v>62</v>
      </c>
      <c r="G24" s="61" t="s">
        <v>63</v>
      </c>
      <c r="H24" s="61">
        <v>24</v>
      </c>
      <c r="I24" s="62" t="s">
        <v>59</v>
      </c>
      <c r="J24" s="63">
        <v>3</v>
      </c>
      <c r="K24" s="64">
        <v>1411.062</v>
      </c>
      <c r="L24" s="65">
        <v>104.20690105911947</v>
      </c>
      <c r="M24" s="66"/>
      <c r="N24" s="67">
        <v>104.20690105911947</v>
      </c>
      <c r="O24" s="67">
        <v>0</v>
      </c>
      <c r="P24" s="67">
        <v>0</v>
      </c>
      <c r="Q24" s="67">
        <v>0</v>
      </c>
      <c r="R24" s="67">
        <v>0</v>
      </c>
      <c r="S24" s="67">
        <v>104.34782608695654</v>
      </c>
      <c r="T24" s="67">
        <v>104.18147034708936</v>
      </c>
      <c r="U24" s="67">
        <v>0</v>
      </c>
      <c r="V24" s="68">
        <v>104.13124550611946</v>
      </c>
      <c r="W24" s="66"/>
      <c r="X24" s="67">
        <v>104.13124550611946</v>
      </c>
      <c r="Y24" s="67">
        <v>104.69934310257705</v>
      </c>
      <c r="Z24" s="67">
        <v>0</v>
      </c>
      <c r="AA24" s="67">
        <v>0</v>
      </c>
      <c r="AB24" s="67">
        <v>0</v>
      </c>
      <c r="AC24" s="67">
        <v>104.34782608695652</v>
      </c>
      <c r="AD24" s="67">
        <v>104.08253673278574</v>
      </c>
      <c r="AE24" s="67">
        <v>0</v>
      </c>
      <c r="AF24" s="69"/>
      <c r="AG24" s="69">
        <v>19.790000000000003</v>
      </c>
      <c r="AH24" s="69"/>
      <c r="AI24" s="69"/>
      <c r="AJ24" s="69"/>
      <c r="AK24" s="69">
        <v>2.07</v>
      </c>
      <c r="AL24" s="69"/>
      <c r="AM24" s="69">
        <v>4.42</v>
      </c>
      <c r="AN24" s="69">
        <v>36.59</v>
      </c>
      <c r="AO24" s="69"/>
      <c r="AP24" s="69"/>
      <c r="AQ24" s="69">
        <v>20.72</v>
      </c>
      <c r="AR24" s="69"/>
      <c r="AS24" s="69"/>
      <c r="AT24" s="69"/>
      <c r="AU24" s="69">
        <v>2.16</v>
      </c>
      <c r="AV24" s="69"/>
      <c r="AW24" s="69">
        <v>4.6</v>
      </c>
      <c r="AX24" s="69">
        <v>38.12</v>
      </c>
      <c r="AY24" s="69"/>
      <c r="CA24" s="69">
        <v>0</v>
      </c>
      <c r="CB24" s="69">
        <v>0</v>
      </c>
      <c r="CC24" s="69">
        <v>0</v>
      </c>
      <c r="CD24" s="69">
        <v>0</v>
      </c>
      <c r="CE24" s="69">
        <v>216</v>
      </c>
      <c r="CF24" s="69">
        <v>1195.062</v>
      </c>
      <c r="CG24" s="69">
        <v>0</v>
      </c>
      <c r="CH24" s="69">
        <v>1411.062</v>
      </c>
      <c r="CI24" s="69">
        <v>1411.062</v>
      </c>
      <c r="CJ24" s="69"/>
      <c r="CK24" s="71">
        <v>1354.0965</v>
      </c>
      <c r="CL24" s="69"/>
      <c r="CM24" s="72">
        <f>IF((CK24-CL24)=0,0,(CI24-CJ24)/(CK24-CL24)*100)</f>
        <v>104.20690105911947</v>
      </c>
      <c r="CO24" s="69">
        <v>105</v>
      </c>
      <c r="CP24" s="69" t="s">
        <v>43</v>
      </c>
      <c r="CQ24" s="69">
        <v>105</v>
      </c>
      <c r="CR24" s="69">
        <v>2.5</v>
      </c>
      <c r="CS24" s="69">
        <v>107.5</v>
      </c>
      <c r="CV24" s="69">
        <v>501.72951399999994</v>
      </c>
      <c r="CW24" s="69"/>
      <c r="CX24" s="69">
        <v>522.4571919999998</v>
      </c>
      <c r="CY24" s="69"/>
      <c r="CZ24" s="69">
        <v>501.72951399999994</v>
      </c>
      <c r="DA24" s="69"/>
      <c r="DB24" s="69">
        <v>522.4571919999998</v>
      </c>
      <c r="DC24" s="69"/>
    </row>
    <row r="25" spans="1:107" s="70" customFormat="1" ht="26.25" customHeight="1">
      <c r="A25" s="1"/>
      <c r="B25" s="27"/>
      <c r="C25" s="59" t="s">
        <v>38</v>
      </c>
      <c r="D25" s="60">
        <f>ROW(C25)-13</f>
        <v>12</v>
      </c>
      <c r="E25" s="61" t="s">
        <v>64</v>
      </c>
      <c r="F25" s="61" t="s">
        <v>65</v>
      </c>
      <c r="G25" s="61" t="s">
        <v>66</v>
      </c>
      <c r="H25" s="61">
        <v>48</v>
      </c>
      <c r="I25" s="62" t="s">
        <v>67</v>
      </c>
      <c r="J25" s="63">
        <v>3</v>
      </c>
      <c r="K25" s="64">
        <v>2253.2985</v>
      </c>
      <c r="L25" s="65">
        <v>104.22713880748586</v>
      </c>
      <c r="M25" s="66"/>
      <c r="N25" s="67">
        <v>104.22713880748586</v>
      </c>
      <c r="O25" s="67">
        <v>0</v>
      </c>
      <c r="P25" s="67">
        <v>0</v>
      </c>
      <c r="Q25" s="67">
        <v>0</v>
      </c>
      <c r="R25" s="67">
        <v>0</v>
      </c>
      <c r="S25" s="67">
        <v>104.34782608695654</v>
      </c>
      <c r="T25" s="67">
        <v>104.19002655650635</v>
      </c>
      <c r="U25" s="67">
        <v>104.25219941348973</v>
      </c>
      <c r="V25" s="68">
        <v>104.27997092697505</v>
      </c>
      <c r="W25" s="66"/>
      <c r="X25" s="67">
        <v>104.27997092697505</v>
      </c>
      <c r="Y25" s="67">
        <v>0</v>
      </c>
      <c r="Z25" s="67">
        <v>0</v>
      </c>
      <c r="AA25" s="67">
        <v>0</v>
      </c>
      <c r="AB25" s="67">
        <v>0</v>
      </c>
      <c r="AC25" s="67">
        <v>104.34782608695652</v>
      </c>
      <c r="AD25" s="67">
        <v>104.19002655650635</v>
      </c>
      <c r="AE25" s="67">
        <v>104.25219941348973</v>
      </c>
      <c r="AF25" s="69"/>
      <c r="AG25" s="69"/>
      <c r="AH25" s="69"/>
      <c r="AI25" s="69"/>
      <c r="AJ25" s="69"/>
      <c r="AK25" s="69">
        <v>2.07</v>
      </c>
      <c r="AL25" s="69"/>
      <c r="AM25" s="69"/>
      <c r="AN25" s="69">
        <v>33.88999999999999</v>
      </c>
      <c r="AO25" s="69">
        <v>681.9999999999999</v>
      </c>
      <c r="AP25" s="69"/>
      <c r="AQ25" s="69"/>
      <c r="AR25" s="69"/>
      <c r="AS25" s="69"/>
      <c r="AT25" s="69"/>
      <c r="AU25" s="69">
        <v>2.16</v>
      </c>
      <c r="AV25" s="69"/>
      <c r="AW25" s="69"/>
      <c r="AX25" s="69">
        <v>35.31</v>
      </c>
      <c r="AY25" s="69">
        <v>711</v>
      </c>
      <c r="CA25" s="69">
        <v>0</v>
      </c>
      <c r="CB25" s="69">
        <v>0</v>
      </c>
      <c r="CC25" s="69">
        <v>0</v>
      </c>
      <c r="CD25" s="69">
        <v>0</v>
      </c>
      <c r="CE25" s="69">
        <v>129.60000000000002</v>
      </c>
      <c r="CF25" s="69">
        <v>1106.9685</v>
      </c>
      <c r="CG25" s="69">
        <v>1016.7299999999999</v>
      </c>
      <c r="CH25" s="69">
        <v>2253.2985</v>
      </c>
      <c r="CI25" s="69">
        <v>2253.2985</v>
      </c>
      <c r="CJ25" s="69"/>
      <c r="CK25" s="71">
        <v>2161.9115</v>
      </c>
      <c r="CL25" s="69"/>
      <c r="CM25" s="72">
        <f>IF((CK25-CL25)=0,0,(CI25-CJ25)/(CK25-CL25)*100)</f>
        <v>104.22713880748586</v>
      </c>
      <c r="CO25" s="69">
        <v>105</v>
      </c>
      <c r="CP25" s="69" t="s">
        <v>43</v>
      </c>
      <c r="CQ25" s="69">
        <v>105</v>
      </c>
      <c r="CR25" s="69">
        <v>2.5</v>
      </c>
      <c r="CS25" s="69">
        <v>107.5</v>
      </c>
      <c r="CV25" s="69">
        <v>235.1836458333106</v>
      </c>
      <c r="CW25" s="69"/>
      <c r="CX25" s="69">
        <v>245.2494374999763</v>
      </c>
      <c r="CY25" s="69"/>
      <c r="CZ25" s="69">
        <v>235.1836458333106</v>
      </c>
      <c r="DA25" s="69"/>
      <c r="DB25" s="69">
        <v>245.2494374999763</v>
      </c>
      <c r="DC25" s="69"/>
    </row>
    <row r="26" spans="1:107" s="70" customFormat="1" ht="26.25" customHeight="1">
      <c r="A26" s="1"/>
      <c r="B26" s="27"/>
      <c r="C26" s="59" t="s">
        <v>38</v>
      </c>
      <c r="D26" s="60">
        <f>ROW(C26)-13</f>
        <v>13</v>
      </c>
      <c r="E26" s="61" t="s">
        <v>64</v>
      </c>
      <c r="F26" s="61" t="s">
        <v>68</v>
      </c>
      <c r="G26" s="61" t="s">
        <v>69</v>
      </c>
      <c r="H26" s="61">
        <v>48</v>
      </c>
      <c r="I26" s="62" t="s">
        <v>67</v>
      </c>
      <c r="J26" s="63">
        <v>3</v>
      </c>
      <c r="K26" s="64">
        <v>4878.264239999999</v>
      </c>
      <c r="L26" s="65">
        <v>104.57990271200102</v>
      </c>
      <c r="M26" s="66"/>
      <c r="N26" s="67">
        <v>104.57990271200102</v>
      </c>
      <c r="O26" s="67">
        <v>100.64377682403433</v>
      </c>
      <c r="P26" s="67">
        <v>103.07017543859651</v>
      </c>
      <c r="Q26" s="67">
        <v>0</v>
      </c>
      <c r="R26" s="67">
        <v>105.46485650455404</v>
      </c>
      <c r="S26" s="67">
        <v>104.34782608695652</v>
      </c>
      <c r="T26" s="67">
        <v>104.19002655650635</v>
      </c>
      <c r="U26" s="67">
        <v>0</v>
      </c>
      <c r="V26" s="68">
        <v>104.20233272026526</v>
      </c>
      <c r="W26" s="66"/>
      <c r="X26" s="67">
        <v>104.20233272026526</v>
      </c>
      <c r="Y26" s="67">
        <v>100.64377682403433</v>
      </c>
      <c r="Z26" s="67">
        <v>103.0701754385965</v>
      </c>
      <c r="AA26" s="67">
        <v>0</v>
      </c>
      <c r="AB26" s="67">
        <v>105.46485650455404</v>
      </c>
      <c r="AC26" s="67">
        <v>104.34782608695654</v>
      </c>
      <c r="AD26" s="67">
        <v>104.19002655650635</v>
      </c>
      <c r="AE26" s="67">
        <v>104.25219941348975</v>
      </c>
      <c r="AF26" s="69"/>
      <c r="AG26" s="69">
        <v>32.62</v>
      </c>
      <c r="AH26" s="69">
        <v>4.56</v>
      </c>
      <c r="AI26" s="69"/>
      <c r="AJ26" s="69">
        <v>1745.7</v>
      </c>
      <c r="AK26" s="69">
        <v>2.07</v>
      </c>
      <c r="AL26" s="69"/>
      <c r="AM26" s="69"/>
      <c r="AN26" s="69">
        <v>33.89</v>
      </c>
      <c r="AO26" s="69">
        <v>681.9999999999999</v>
      </c>
      <c r="AP26" s="69"/>
      <c r="AQ26" s="69">
        <v>32.83</v>
      </c>
      <c r="AR26" s="69">
        <v>4.699999999999999</v>
      </c>
      <c r="AS26" s="69"/>
      <c r="AT26" s="69">
        <v>1841.1</v>
      </c>
      <c r="AU26" s="69">
        <v>2.16</v>
      </c>
      <c r="AV26" s="69"/>
      <c r="AW26" s="69"/>
      <c r="AX26" s="69">
        <v>35.31000000000001</v>
      </c>
      <c r="AY26" s="69">
        <v>711</v>
      </c>
      <c r="CA26" s="69">
        <v>511.1631</v>
      </c>
      <c r="CB26" s="69">
        <v>73.17900000000002</v>
      </c>
      <c r="CC26" s="69">
        <v>0</v>
      </c>
      <c r="CD26" s="69">
        <v>3042.2336399999995</v>
      </c>
      <c r="CE26" s="69">
        <v>144.72</v>
      </c>
      <c r="CF26" s="69">
        <v>1106.9685</v>
      </c>
      <c r="CG26" s="69">
        <v>0</v>
      </c>
      <c r="CH26" s="69">
        <v>4878.264239999999</v>
      </c>
      <c r="CI26" s="69">
        <v>4878.264239999999</v>
      </c>
      <c r="CJ26" s="69"/>
      <c r="CK26" s="71">
        <v>4664.628779999999</v>
      </c>
      <c r="CL26" s="69"/>
      <c r="CM26" s="72">
        <f>IF((CK26-CL26)=0,0,(CI26-CJ26)/(CK26-CL26)*100)</f>
        <v>104.57990271200102</v>
      </c>
      <c r="CO26" s="69">
        <v>105</v>
      </c>
      <c r="CP26" s="69" t="s">
        <v>43</v>
      </c>
      <c r="CQ26" s="69">
        <v>105</v>
      </c>
      <c r="CR26" s="69">
        <v>2.5</v>
      </c>
      <c r="CS26" s="69">
        <v>107.5</v>
      </c>
      <c r="CV26" s="69">
        <v>1406.5717654773105</v>
      </c>
      <c r="CW26" s="69"/>
      <c r="CX26" s="69">
        <v>1465.6805910119763</v>
      </c>
      <c r="CY26" s="69"/>
      <c r="CZ26" s="69">
        <v>1406.5717654773105</v>
      </c>
      <c r="DA26" s="69"/>
      <c r="DB26" s="69">
        <v>1465.6805910119763</v>
      </c>
      <c r="DC26" s="69"/>
    </row>
    <row r="27" spans="1:107" s="70" customFormat="1" ht="26.25" customHeight="1">
      <c r="A27" s="1"/>
      <c r="B27" s="27"/>
      <c r="C27" s="59" t="s">
        <v>38</v>
      </c>
      <c r="D27" s="60">
        <f>ROW(C27)-13</f>
        <v>14</v>
      </c>
      <c r="E27" s="61" t="s">
        <v>64</v>
      </c>
      <c r="F27" s="61" t="s">
        <v>70</v>
      </c>
      <c r="G27" s="61" t="s">
        <v>71</v>
      </c>
      <c r="H27" s="61">
        <v>48</v>
      </c>
      <c r="I27" s="62" t="s">
        <v>67</v>
      </c>
      <c r="J27" s="63">
        <v>3</v>
      </c>
      <c r="K27" s="64">
        <v>4732.162848</v>
      </c>
      <c r="L27" s="65">
        <v>100.99110583670561</v>
      </c>
      <c r="M27" s="66"/>
      <c r="N27" s="67">
        <v>100.99110583670561</v>
      </c>
      <c r="O27" s="67">
        <v>104.15570752235668</v>
      </c>
      <c r="P27" s="67">
        <v>95.66984304932733</v>
      </c>
      <c r="Q27" s="67">
        <v>0</v>
      </c>
      <c r="R27" s="67">
        <v>103.41709318175974</v>
      </c>
      <c r="S27" s="67">
        <v>104.34782608695654</v>
      </c>
      <c r="T27" s="67">
        <v>104.1750301083902</v>
      </c>
      <c r="U27" s="67">
        <v>0</v>
      </c>
      <c r="V27" s="68">
        <v>102.31374053778389</v>
      </c>
      <c r="W27" s="66"/>
      <c r="X27" s="67">
        <v>102.31374053778389</v>
      </c>
      <c r="Y27" s="67">
        <v>104.15570752235665</v>
      </c>
      <c r="Z27" s="67">
        <v>95.66984304932734</v>
      </c>
      <c r="AA27" s="67">
        <v>0</v>
      </c>
      <c r="AB27" s="67">
        <v>103.41709318175975</v>
      </c>
      <c r="AC27" s="67">
        <v>104.34782608695652</v>
      </c>
      <c r="AD27" s="67">
        <v>104.1750301083902</v>
      </c>
      <c r="AE27" s="67">
        <v>104.25219941348973</v>
      </c>
      <c r="AF27" s="69"/>
      <c r="AG27" s="69">
        <v>19.01</v>
      </c>
      <c r="AH27" s="69">
        <v>71.36</v>
      </c>
      <c r="AI27" s="69"/>
      <c r="AJ27" s="69">
        <v>1944.05</v>
      </c>
      <c r="AK27" s="69">
        <v>2.07</v>
      </c>
      <c r="AL27" s="69"/>
      <c r="AM27" s="69"/>
      <c r="AN27" s="69">
        <v>24.909999999999997</v>
      </c>
      <c r="AO27" s="69">
        <v>682</v>
      </c>
      <c r="AP27" s="69"/>
      <c r="AQ27" s="69">
        <v>19.800000000000004</v>
      </c>
      <c r="AR27" s="69">
        <v>68.26999999999998</v>
      </c>
      <c r="AS27" s="69"/>
      <c r="AT27" s="69">
        <v>2010.4800000000002</v>
      </c>
      <c r="AU27" s="69">
        <v>2.16</v>
      </c>
      <c r="AV27" s="69"/>
      <c r="AW27" s="69"/>
      <c r="AX27" s="69">
        <v>25.949999999999996</v>
      </c>
      <c r="AY27" s="69">
        <v>711.0000000000001</v>
      </c>
      <c r="CA27" s="69">
        <v>235.81800000000004</v>
      </c>
      <c r="CB27" s="69">
        <v>1505.3534999999997</v>
      </c>
      <c r="CC27" s="69">
        <v>0</v>
      </c>
      <c r="CD27" s="69">
        <v>2106.178848</v>
      </c>
      <c r="CE27" s="69">
        <v>71.28</v>
      </c>
      <c r="CF27" s="69">
        <v>813.5324999999998</v>
      </c>
      <c r="CG27" s="69">
        <v>0</v>
      </c>
      <c r="CH27" s="69">
        <v>4732.162848</v>
      </c>
      <c r="CI27" s="69">
        <v>4732.162848</v>
      </c>
      <c r="CJ27" s="69"/>
      <c r="CK27" s="71">
        <v>4685.722379999999</v>
      </c>
      <c r="CL27" s="69"/>
      <c r="CM27" s="72">
        <f>IF((CK27-CL27)=0,0,(CI27-CJ27)/(CK27-CL27)*100)</f>
        <v>100.99110583670561</v>
      </c>
      <c r="CO27" s="69">
        <v>105</v>
      </c>
      <c r="CP27" s="69" t="s">
        <v>43</v>
      </c>
      <c r="CQ27" s="69">
        <v>105</v>
      </c>
      <c r="CR27" s="69">
        <v>2.5</v>
      </c>
      <c r="CS27" s="69">
        <v>107.5</v>
      </c>
      <c r="CV27" s="69">
        <v>2495.2075533482034</v>
      </c>
      <c r="CW27" s="69"/>
      <c r="CX27" s="69">
        <v>2552.940182011866</v>
      </c>
      <c r="CY27" s="69"/>
      <c r="CZ27" s="69">
        <v>2495.2075533482034</v>
      </c>
      <c r="DA27" s="69"/>
      <c r="DB27" s="69">
        <v>2552.940182011866</v>
      </c>
      <c r="DC27" s="69"/>
    </row>
    <row r="28" spans="1:107" s="70" customFormat="1" ht="26.25" customHeight="1">
      <c r="A28" s="1"/>
      <c r="B28" s="27"/>
      <c r="C28" s="59" t="s">
        <v>38</v>
      </c>
      <c r="D28" s="60">
        <f>ROW(C28)-13</f>
        <v>15</v>
      </c>
      <c r="E28" s="61" t="s">
        <v>64</v>
      </c>
      <c r="F28" s="61" t="s">
        <v>72</v>
      </c>
      <c r="G28" s="61" t="s">
        <v>73</v>
      </c>
      <c r="H28" s="61">
        <v>48</v>
      </c>
      <c r="I28" s="62" t="s">
        <v>67</v>
      </c>
      <c r="J28" s="63">
        <v>3</v>
      </c>
      <c r="K28" s="64">
        <v>5241.611196</v>
      </c>
      <c r="L28" s="65">
        <v>104.05759206643744</v>
      </c>
      <c r="M28" s="66"/>
      <c r="N28" s="67">
        <v>104.05759206643744</v>
      </c>
      <c r="O28" s="67">
        <v>103.7995149555376</v>
      </c>
      <c r="P28" s="67">
        <v>102.36541598694942</v>
      </c>
      <c r="Q28" s="67">
        <v>0</v>
      </c>
      <c r="R28" s="67">
        <v>104.37879063650402</v>
      </c>
      <c r="S28" s="67">
        <v>104.34782608695652</v>
      </c>
      <c r="T28" s="67">
        <v>104.19002655650635</v>
      </c>
      <c r="U28" s="67">
        <v>0</v>
      </c>
      <c r="V28" s="68">
        <v>104.04252988114324</v>
      </c>
      <c r="W28" s="66"/>
      <c r="X28" s="67">
        <v>104.04252988114324</v>
      </c>
      <c r="Y28" s="67">
        <v>103.63302988432326</v>
      </c>
      <c r="Z28" s="67">
        <v>102.51096056230027</v>
      </c>
      <c r="AA28" s="67">
        <v>0</v>
      </c>
      <c r="AB28" s="67">
        <v>104.37879063650402</v>
      </c>
      <c r="AC28" s="67">
        <v>104.34782608695652</v>
      </c>
      <c r="AD28" s="67">
        <v>104.19002655650635</v>
      </c>
      <c r="AE28" s="67">
        <v>104.25219941348975</v>
      </c>
      <c r="AF28" s="69"/>
      <c r="AG28" s="69">
        <v>25.739490206417518</v>
      </c>
      <c r="AH28" s="69">
        <v>31.25452203837154</v>
      </c>
      <c r="AI28" s="69"/>
      <c r="AJ28" s="69">
        <v>1703.21</v>
      </c>
      <c r="AK28" s="69">
        <v>2.0700000000000003</v>
      </c>
      <c r="AL28" s="69"/>
      <c r="AM28" s="69"/>
      <c r="AN28" s="69">
        <v>33.88999999999999</v>
      </c>
      <c r="AO28" s="69">
        <v>681.9999999999999</v>
      </c>
      <c r="AP28" s="69"/>
      <c r="AQ28" s="69">
        <v>26.674613577689126</v>
      </c>
      <c r="AR28" s="69">
        <v>32.0393107606905</v>
      </c>
      <c r="AS28" s="69"/>
      <c r="AT28" s="69">
        <v>1777.79</v>
      </c>
      <c r="AU28" s="69">
        <v>2.16</v>
      </c>
      <c r="AV28" s="69"/>
      <c r="AW28" s="69"/>
      <c r="AX28" s="69">
        <v>35.31</v>
      </c>
      <c r="AY28" s="69">
        <v>711.0000000000001</v>
      </c>
      <c r="CA28" s="69">
        <v>466.092</v>
      </c>
      <c r="CB28" s="69">
        <v>586.2105</v>
      </c>
      <c r="CC28" s="69">
        <v>0</v>
      </c>
      <c r="CD28" s="69">
        <v>2937.620196</v>
      </c>
      <c r="CE28" s="69">
        <v>144.72</v>
      </c>
      <c r="CF28" s="69">
        <v>1106.9685</v>
      </c>
      <c r="CG28" s="69">
        <v>0</v>
      </c>
      <c r="CH28" s="69">
        <v>5241.611196</v>
      </c>
      <c r="CI28" s="69">
        <v>5241.611196</v>
      </c>
      <c r="CJ28" s="69"/>
      <c r="CK28" s="71">
        <v>5037.221304</v>
      </c>
      <c r="CL28" s="69"/>
      <c r="CM28" s="72">
        <f>IF((CK28-CL28)=0,0,(CI28-CJ28)/(CK28-CL28)*100)</f>
        <v>104.05759206643744</v>
      </c>
      <c r="CO28" s="69">
        <v>105</v>
      </c>
      <c r="CP28" s="69" t="s">
        <v>43</v>
      </c>
      <c r="CQ28" s="69">
        <v>105</v>
      </c>
      <c r="CR28" s="69">
        <v>2.5</v>
      </c>
      <c r="CS28" s="69">
        <v>107.5</v>
      </c>
      <c r="CV28" s="69">
        <v>2338.363206604849</v>
      </c>
      <c r="CW28" s="69"/>
      <c r="CX28" s="69">
        <v>2432.892237961509</v>
      </c>
      <c r="CY28" s="69"/>
      <c r="CZ28" s="69">
        <v>2338.363206604849</v>
      </c>
      <c r="DA28" s="69"/>
      <c r="DB28" s="69">
        <v>2432.892237961509</v>
      </c>
      <c r="DC28" s="69"/>
    </row>
    <row r="29" spans="1:107" s="70" customFormat="1" ht="26.25" customHeight="1">
      <c r="A29" s="1"/>
      <c r="B29" s="27"/>
      <c r="C29" s="59" t="s">
        <v>38</v>
      </c>
      <c r="D29" s="60">
        <f>ROW(C29)-13</f>
        <v>16</v>
      </c>
      <c r="E29" s="61" t="s">
        <v>64</v>
      </c>
      <c r="F29" s="61" t="s">
        <v>74</v>
      </c>
      <c r="G29" s="61" t="s">
        <v>75</v>
      </c>
      <c r="H29" s="61">
        <v>48</v>
      </c>
      <c r="I29" s="62" t="s">
        <v>67</v>
      </c>
      <c r="J29" s="63">
        <v>3</v>
      </c>
      <c r="K29" s="64">
        <v>6949.711812</v>
      </c>
      <c r="L29" s="65">
        <v>104.79216802185746</v>
      </c>
      <c r="M29" s="66"/>
      <c r="N29" s="67">
        <v>104.79216802185746</v>
      </c>
      <c r="O29" s="67">
        <v>103.83858267716535</v>
      </c>
      <c r="P29" s="67">
        <v>104.32020330368488</v>
      </c>
      <c r="Q29" s="67">
        <v>0</v>
      </c>
      <c r="R29" s="67">
        <v>105.00008470125866</v>
      </c>
      <c r="S29" s="67">
        <v>104.34782608695652</v>
      </c>
      <c r="T29" s="67">
        <v>104.19002655650635</v>
      </c>
      <c r="U29" s="67">
        <v>0</v>
      </c>
      <c r="V29" s="68">
        <v>104.39432753485495</v>
      </c>
      <c r="W29" s="66"/>
      <c r="X29" s="67">
        <v>104.39432753485495</v>
      </c>
      <c r="Y29" s="67">
        <v>101.04104672889515</v>
      </c>
      <c r="Z29" s="67">
        <v>104.13757625763103</v>
      </c>
      <c r="AA29" s="67">
        <v>0</v>
      </c>
      <c r="AB29" s="67">
        <v>105.00008470125866</v>
      </c>
      <c r="AC29" s="67">
        <v>104.34782608695652</v>
      </c>
      <c r="AD29" s="67">
        <v>104.19002655650638</v>
      </c>
      <c r="AE29" s="67">
        <v>104.25219941348973</v>
      </c>
      <c r="AF29" s="69"/>
      <c r="AG29" s="69">
        <v>25.586542815458944</v>
      </c>
      <c r="AH29" s="69">
        <v>14.66145265792675</v>
      </c>
      <c r="AI29" s="69"/>
      <c r="AJ29" s="69">
        <v>2951.5499999999997</v>
      </c>
      <c r="AK29" s="69">
        <v>2.07</v>
      </c>
      <c r="AL29" s="69"/>
      <c r="AM29" s="69"/>
      <c r="AN29" s="69">
        <v>33.88999999999999</v>
      </c>
      <c r="AO29" s="69">
        <v>681.9999999999999</v>
      </c>
      <c r="AP29" s="69"/>
      <c r="AQ29" s="69">
        <v>25.852910682476637</v>
      </c>
      <c r="AR29" s="69">
        <v>15.268081442124942</v>
      </c>
      <c r="AS29" s="69"/>
      <c r="AT29" s="69">
        <v>3099.1299999999997</v>
      </c>
      <c r="AU29" s="69">
        <v>2.1599999999999997</v>
      </c>
      <c r="AV29" s="69"/>
      <c r="AW29" s="69"/>
      <c r="AX29" s="69">
        <v>35.31</v>
      </c>
      <c r="AY29" s="69">
        <v>711</v>
      </c>
      <c r="CA29" s="69">
        <v>110.775</v>
      </c>
      <c r="CB29" s="69">
        <v>466.2458999999999</v>
      </c>
      <c r="CC29" s="69">
        <v>0</v>
      </c>
      <c r="CD29" s="69">
        <v>5121.002412</v>
      </c>
      <c r="CE29" s="69">
        <v>144.72</v>
      </c>
      <c r="CF29" s="69">
        <v>1106.9685</v>
      </c>
      <c r="CG29" s="69">
        <v>0</v>
      </c>
      <c r="CH29" s="69">
        <v>6949.711812</v>
      </c>
      <c r="CI29" s="69">
        <v>6949.711812</v>
      </c>
      <c r="CJ29" s="69"/>
      <c r="CK29" s="71">
        <v>6631.90002</v>
      </c>
      <c r="CL29" s="69"/>
      <c r="CM29" s="72">
        <f>IF((CK29-CL29)=0,0,(CI29-CJ29)/(CK29-CL29)*100)</f>
        <v>104.79216802185746</v>
      </c>
      <c r="CO29" s="69">
        <v>105</v>
      </c>
      <c r="CP29" s="69" t="s">
        <v>43</v>
      </c>
      <c r="CQ29" s="69">
        <v>105</v>
      </c>
      <c r="CR29" s="69">
        <v>2.5</v>
      </c>
      <c r="CS29" s="69">
        <v>107.5</v>
      </c>
      <c r="CV29" s="69">
        <v>1309.0300772136893</v>
      </c>
      <c r="CW29" s="69"/>
      <c r="CX29" s="69">
        <v>1366.5531463362236</v>
      </c>
      <c r="CY29" s="69"/>
      <c r="CZ29" s="69">
        <v>1309.0300772136893</v>
      </c>
      <c r="DA29" s="69"/>
      <c r="DB29" s="69">
        <v>1366.5531463362236</v>
      </c>
      <c r="DC29" s="69"/>
    </row>
    <row r="30" spans="1:107" s="70" customFormat="1" ht="26.25" customHeight="1">
      <c r="A30" s="1"/>
      <c r="B30" s="27"/>
      <c r="C30" s="59" t="s">
        <v>38</v>
      </c>
      <c r="D30" s="60">
        <f>ROW(C30)-13</f>
        <v>17</v>
      </c>
      <c r="E30" s="61" t="s">
        <v>64</v>
      </c>
      <c r="F30" s="61" t="s">
        <v>76</v>
      </c>
      <c r="G30" s="61" t="s">
        <v>77</v>
      </c>
      <c r="H30" s="61">
        <v>48</v>
      </c>
      <c r="I30" s="62" t="s">
        <v>67</v>
      </c>
      <c r="J30" s="63">
        <v>3</v>
      </c>
      <c r="K30" s="64">
        <v>3971.641416</v>
      </c>
      <c r="L30" s="65">
        <v>104.84293703998087</v>
      </c>
      <c r="M30" s="66"/>
      <c r="N30" s="67">
        <v>104.84293703998087</v>
      </c>
      <c r="O30" s="67">
        <v>103.90567428150328</v>
      </c>
      <c r="P30" s="67">
        <v>103.3630069238378</v>
      </c>
      <c r="Q30" s="67">
        <v>0</v>
      </c>
      <c r="R30" s="67">
        <v>105.44659409611637</v>
      </c>
      <c r="S30" s="67">
        <v>104.34782608695652</v>
      </c>
      <c r="T30" s="67">
        <v>104.1750301083902</v>
      </c>
      <c r="U30" s="67">
        <v>0</v>
      </c>
      <c r="V30" s="68">
        <v>104.642157768542</v>
      </c>
      <c r="W30" s="66"/>
      <c r="X30" s="67">
        <v>104.642157768542</v>
      </c>
      <c r="Y30" s="67">
        <v>103.90567428150332</v>
      </c>
      <c r="Z30" s="67">
        <v>103.36300692383777</v>
      </c>
      <c r="AA30" s="67">
        <v>0</v>
      </c>
      <c r="AB30" s="67">
        <v>105.44659409611639</v>
      </c>
      <c r="AC30" s="67">
        <v>104.34782608695654</v>
      </c>
      <c r="AD30" s="67">
        <v>104.17503010839017</v>
      </c>
      <c r="AE30" s="67">
        <v>104.25219941348973</v>
      </c>
      <c r="AF30" s="69"/>
      <c r="AG30" s="69">
        <v>27.139999999999997</v>
      </c>
      <c r="AH30" s="69">
        <v>10.11</v>
      </c>
      <c r="AI30" s="69"/>
      <c r="AJ30" s="69">
        <v>2103.7000000000003</v>
      </c>
      <c r="AK30" s="69">
        <v>2.07</v>
      </c>
      <c r="AL30" s="69"/>
      <c r="AM30" s="69"/>
      <c r="AN30" s="69">
        <v>24.909999999999997</v>
      </c>
      <c r="AO30" s="69">
        <v>682</v>
      </c>
      <c r="AP30" s="69"/>
      <c r="AQ30" s="69">
        <v>28.2</v>
      </c>
      <c r="AR30" s="69">
        <v>10.45</v>
      </c>
      <c r="AS30" s="69"/>
      <c r="AT30" s="69">
        <v>2218.2800000000007</v>
      </c>
      <c r="AU30" s="69">
        <v>2.16</v>
      </c>
      <c r="AV30" s="69"/>
      <c r="AW30" s="69"/>
      <c r="AX30" s="69">
        <v>25.949999999999996</v>
      </c>
      <c r="AY30" s="69">
        <v>711.0000000000001</v>
      </c>
      <c r="CA30" s="69">
        <v>511.82999999999987</v>
      </c>
      <c r="CB30" s="69">
        <v>189.6675</v>
      </c>
      <c r="CC30" s="69">
        <v>0</v>
      </c>
      <c r="CD30" s="69">
        <v>2311.8914160000004</v>
      </c>
      <c r="CE30" s="69">
        <v>144.72</v>
      </c>
      <c r="CF30" s="69">
        <v>813.5324999999998</v>
      </c>
      <c r="CG30" s="69">
        <v>0</v>
      </c>
      <c r="CH30" s="69">
        <v>3971.641416</v>
      </c>
      <c r="CI30" s="69">
        <v>3971.641416</v>
      </c>
      <c r="CJ30" s="69"/>
      <c r="CK30" s="71">
        <v>3788.1821400000003</v>
      </c>
      <c r="CL30" s="69"/>
      <c r="CM30" s="72">
        <f>IF((CK30-CL30)=0,0,(CI30-CJ30)/(CK30-CL30)*100)</f>
        <v>104.84293703998087</v>
      </c>
      <c r="CO30" s="69">
        <v>105</v>
      </c>
      <c r="CP30" s="69" t="s">
        <v>43</v>
      </c>
      <c r="CQ30" s="69">
        <v>105</v>
      </c>
      <c r="CR30" s="69">
        <v>2.5</v>
      </c>
      <c r="CS30" s="69">
        <v>107.5</v>
      </c>
      <c r="CV30" s="69">
        <v>835.1752967566895</v>
      </c>
      <c r="CW30" s="69"/>
      <c r="CX30" s="69">
        <v>873.9454516760238</v>
      </c>
      <c r="CY30" s="69"/>
      <c r="CZ30" s="69">
        <v>835.1752967566895</v>
      </c>
      <c r="DA30" s="69"/>
      <c r="DB30" s="69">
        <v>873.9454516760238</v>
      </c>
      <c r="DC30" s="69"/>
    </row>
    <row r="31" spans="1:107" s="70" customFormat="1" ht="26.25" customHeight="1">
      <c r="A31" s="1"/>
      <c r="B31" s="27"/>
      <c r="C31" s="59" t="s">
        <v>38</v>
      </c>
      <c r="D31" s="60">
        <f>ROW(C31)-13</f>
        <v>18</v>
      </c>
      <c r="E31" s="61" t="s">
        <v>64</v>
      </c>
      <c r="F31" s="61" t="s">
        <v>78</v>
      </c>
      <c r="G31" s="61" t="s">
        <v>79</v>
      </c>
      <c r="H31" s="61">
        <v>48</v>
      </c>
      <c r="I31" s="62" t="s">
        <v>67</v>
      </c>
      <c r="J31" s="63">
        <v>3</v>
      </c>
      <c r="K31" s="64">
        <v>4950.74214</v>
      </c>
      <c r="L31" s="65">
        <v>104.76255555273057</v>
      </c>
      <c r="M31" s="66"/>
      <c r="N31" s="67">
        <v>104.76255555273057</v>
      </c>
      <c r="O31" s="67">
        <v>106.83903252710591</v>
      </c>
      <c r="P31" s="67">
        <v>101.82926829268293</v>
      </c>
      <c r="Q31" s="67">
        <v>0</v>
      </c>
      <c r="R31" s="67">
        <v>104.99986394187597</v>
      </c>
      <c r="S31" s="67">
        <v>104.34782608695652</v>
      </c>
      <c r="T31" s="67">
        <v>104.19002655650635</v>
      </c>
      <c r="U31" s="67">
        <v>0</v>
      </c>
      <c r="V31" s="68">
        <v>104.52561341961473</v>
      </c>
      <c r="W31" s="66"/>
      <c r="X31" s="67">
        <v>104.52561341961473</v>
      </c>
      <c r="Y31" s="67">
        <v>106.83903252710594</v>
      </c>
      <c r="Z31" s="67">
        <v>101.82926829268295</v>
      </c>
      <c r="AA31" s="67">
        <v>0</v>
      </c>
      <c r="AB31" s="67">
        <v>104.99986394187594</v>
      </c>
      <c r="AC31" s="67">
        <v>104.34782608695652</v>
      </c>
      <c r="AD31" s="67">
        <v>104.19002655650635</v>
      </c>
      <c r="AE31" s="67">
        <v>104.25219941348973</v>
      </c>
      <c r="AF31" s="69"/>
      <c r="AG31" s="69">
        <v>23.980000000000004</v>
      </c>
      <c r="AH31" s="69">
        <v>9.839999999999998</v>
      </c>
      <c r="AI31" s="69"/>
      <c r="AJ31" s="69">
        <v>1837.45</v>
      </c>
      <c r="AK31" s="69">
        <v>2.07</v>
      </c>
      <c r="AL31" s="69"/>
      <c r="AM31" s="69"/>
      <c r="AN31" s="69">
        <v>33.88999999999999</v>
      </c>
      <c r="AO31" s="69">
        <v>681.9999999999999</v>
      </c>
      <c r="AP31" s="69"/>
      <c r="AQ31" s="69">
        <v>25.620000000000005</v>
      </c>
      <c r="AR31" s="69">
        <v>10.02</v>
      </c>
      <c r="AS31" s="69"/>
      <c r="AT31" s="69">
        <v>1929.3199999999997</v>
      </c>
      <c r="AU31" s="69">
        <v>2.16</v>
      </c>
      <c r="AV31" s="69"/>
      <c r="AW31" s="69"/>
      <c r="AX31" s="69">
        <v>35.31</v>
      </c>
      <c r="AY31" s="69">
        <v>711</v>
      </c>
      <c r="CA31" s="69">
        <v>300.5226</v>
      </c>
      <c r="CB31" s="69">
        <v>220.94099999999997</v>
      </c>
      <c r="CC31" s="69">
        <v>0</v>
      </c>
      <c r="CD31" s="69">
        <v>3177.59004</v>
      </c>
      <c r="CE31" s="69">
        <v>144.72</v>
      </c>
      <c r="CF31" s="69">
        <v>1106.9685</v>
      </c>
      <c r="CG31" s="69">
        <v>0</v>
      </c>
      <c r="CH31" s="69">
        <v>4950.74214</v>
      </c>
      <c r="CI31" s="69">
        <v>4950.74214</v>
      </c>
      <c r="CJ31" s="69"/>
      <c r="CK31" s="71">
        <v>4725.67905</v>
      </c>
      <c r="CL31" s="69"/>
      <c r="CM31" s="72">
        <f>IF((CK31-CL31)=0,0,(CI31-CJ31)/(CK31-CL31)*100)</f>
        <v>104.76255555273057</v>
      </c>
      <c r="CO31" s="69">
        <v>105</v>
      </c>
      <c r="CP31" s="69" t="s">
        <v>43</v>
      </c>
      <c r="CQ31" s="69">
        <v>105</v>
      </c>
      <c r="CR31" s="69">
        <v>2.5</v>
      </c>
      <c r="CS31" s="69">
        <v>107.5</v>
      </c>
      <c r="CV31" s="69">
        <v>1400.994882639191</v>
      </c>
      <c r="CW31" s="69"/>
      <c r="CX31" s="69">
        <v>1464.3984950560257</v>
      </c>
      <c r="CY31" s="69"/>
      <c r="CZ31" s="69">
        <v>1400.994882639191</v>
      </c>
      <c r="DA31" s="69"/>
      <c r="DB31" s="69">
        <v>1464.3984950560257</v>
      </c>
      <c r="DC31" s="69"/>
    </row>
    <row r="32" spans="1:107" s="70" customFormat="1" ht="26.25" customHeight="1">
      <c r="A32" s="1"/>
      <c r="B32" s="27"/>
      <c r="C32" s="59" t="s">
        <v>38</v>
      </c>
      <c r="D32" s="60">
        <f>ROW(C32)-13</f>
        <v>19</v>
      </c>
      <c r="E32" s="61" t="s">
        <v>64</v>
      </c>
      <c r="F32" s="61" t="s">
        <v>80</v>
      </c>
      <c r="G32" s="61" t="s">
        <v>81</v>
      </c>
      <c r="H32" s="61">
        <v>48</v>
      </c>
      <c r="I32" s="62" t="s">
        <v>67</v>
      </c>
      <c r="J32" s="63">
        <v>3</v>
      </c>
      <c r="K32" s="64">
        <v>6057.095401999999</v>
      </c>
      <c r="L32" s="65">
        <v>104.85725808923985</v>
      </c>
      <c r="M32" s="66"/>
      <c r="N32" s="67">
        <v>104.85725808923985</v>
      </c>
      <c r="O32" s="67">
        <v>105.00294290759271</v>
      </c>
      <c r="P32" s="67">
        <v>105.01535312180144</v>
      </c>
      <c r="Q32" s="67">
        <v>0</v>
      </c>
      <c r="R32" s="67">
        <v>104.99995245588319</v>
      </c>
      <c r="S32" s="67">
        <v>104.05405405405406</v>
      </c>
      <c r="T32" s="67">
        <v>104.1750301083902</v>
      </c>
      <c r="U32" s="67">
        <v>0</v>
      </c>
      <c r="V32" s="68">
        <v>104.77224470010047</v>
      </c>
      <c r="W32" s="66"/>
      <c r="X32" s="67">
        <v>104.77224470010047</v>
      </c>
      <c r="Y32" s="67">
        <v>105.00294290759271</v>
      </c>
      <c r="Z32" s="67">
        <v>105.01535312180144</v>
      </c>
      <c r="AA32" s="67">
        <v>0</v>
      </c>
      <c r="AB32" s="67">
        <v>105.0689887706437</v>
      </c>
      <c r="AC32" s="67">
        <v>104.05405405405406</v>
      </c>
      <c r="AD32" s="67">
        <v>104.1750301083902</v>
      </c>
      <c r="AE32" s="67">
        <v>104.25219941348975</v>
      </c>
      <c r="AF32" s="69"/>
      <c r="AG32" s="69">
        <v>16.989999999999995</v>
      </c>
      <c r="AH32" s="69">
        <v>19.540000000000003</v>
      </c>
      <c r="AI32" s="69"/>
      <c r="AJ32" s="69">
        <v>2342.373707246202</v>
      </c>
      <c r="AK32" s="69">
        <v>2.96</v>
      </c>
      <c r="AL32" s="69"/>
      <c r="AM32" s="69"/>
      <c r="AN32" s="69">
        <v>24.909999999999997</v>
      </c>
      <c r="AO32" s="69">
        <v>681.9999999999999</v>
      </c>
      <c r="AP32" s="69"/>
      <c r="AQ32" s="69">
        <v>17.839999999999996</v>
      </c>
      <c r="AR32" s="69">
        <v>20.52</v>
      </c>
      <c r="AS32" s="69"/>
      <c r="AT32" s="69">
        <v>2461.1083674330225</v>
      </c>
      <c r="AU32" s="69">
        <v>3.08</v>
      </c>
      <c r="AV32" s="69"/>
      <c r="AW32" s="69"/>
      <c r="AX32" s="69">
        <v>25.949999999999996</v>
      </c>
      <c r="AY32" s="69">
        <v>711.0000000000001</v>
      </c>
      <c r="CA32" s="69">
        <v>275.62800000000004</v>
      </c>
      <c r="CB32" s="69">
        <v>459.23759999999993</v>
      </c>
      <c r="CC32" s="69">
        <v>0</v>
      </c>
      <c r="CD32" s="69">
        <v>4302.337302</v>
      </c>
      <c r="CE32" s="69">
        <v>206.36</v>
      </c>
      <c r="CF32" s="69">
        <v>813.5324999999998</v>
      </c>
      <c r="CG32" s="69">
        <v>0</v>
      </c>
      <c r="CH32" s="69">
        <v>6057.095401999999</v>
      </c>
      <c r="CI32" s="69">
        <v>6057.095401999999</v>
      </c>
      <c r="CJ32" s="69"/>
      <c r="CK32" s="71">
        <v>5776.5151524799985</v>
      </c>
      <c r="CL32" s="69"/>
      <c r="CM32" s="72">
        <f>IF((CK32-CL32)=0,0,(CI32-CJ32)/(CK32-CL32)*100)</f>
        <v>104.85725808923985</v>
      </c>
      <c r="CO32" s="69">
        <v>105</v>
      </c>
      <c r="CP32" s="69" t="s">
        <v>43</v>
      </c>
      <c r="CQ32" s="69">
        <v>105</v>
      </c>
      <c r="CR32" s="69">
        <v>2.5</v>
      </c>
      <c r="CS32" s="69">
        <v>107.5</v>
      </c>
      <c r="CV32" s="69">
        <v>15120.210851367094</v>
      </c>
      <c r="CW32" s="69"/>
      <c r="CX32" s="69">
        <v>15841.784312365475</v>
      </c>
      <c r="CY32" s="69"/>
      <c r="CZ32" s="69">
        <v>15120.210851367094</v>
      </c>
      <c r="DA32" s="69"/>
      <c r="DB32" s="69">
        <v>15841.784312365475</v>
      </c>
      <c r="DC32" s="69"/>
    </row>
    <row r="33" spans="1:107" s="70" customFormat="1" ht="26.25" customHeight="1">
      <c r="A33" s="1"/>
      <c r="B33" s="27"/>
      <c r="C33" s="59" t="s">
        <v>38</v>
      </c>
      <c r="D33" s="60">
        <f>ROW(C33)-13</f>
        <v>20</v>
      </c>
      <c r="E33" s="61" t="s">
        <v>64</v>
      </c>
      <c r="F33" s="61" t="s">
        <v>82</v>
      </c>
      <c r="G33" s="61" t="s">
        <v>83</v>
      </c>
      <c r="H33" s="61">
        <v>48</v>
      </c>
      <c r="I33" s="62" t="s">
        <v>67</v>
      </c>
      <c r="J33" s="63">
        <v>3</v>
      </c>
      <c r="K33" s="64">
        <v>4690.18718</v>
      </c>
      <c r="L33" s="65">
        <v>104.56040440442031</v>
      </c>
      <c r="M33" s="66"/>
      <c r="N33" s="67">
        <v>104.56040440442031</v>
      </c>
      <c r="O33" s="67">
        <v>100.64377682403433</v>
      </c>
      <c r="P33" s="67">
        <v>103.07017543859651</v>
      </c>
      <c r="Q33" s="67">
        <v>0</v>
      </c>
      <c r="R33" s="67">
        <v>105.46485650455404</v>
      </c>
      <c r="S33" s="67">
        <v>104.05405405405406</v>
      </c>
      <c r="T33" s="67">
        <v>104.1750301083902</v>
      </c>
      <c r="U33" s="67">
        <v>0</v>
      </c>
      <c r="V33" s="68">
        <v>104.07037764927647</v>
      </c>
      <c r="W33" s="66"/>
      <c r="X33" s="67">
        <v>104.07037764927647</v>
      </c>
      <c r="Y33" s="67">
        <v>100.64377682403433</v>
      </c>
      <c r="Z33" s="67">
        <v>103.07017543859651</v>
      </c>
      <c r="AA33" s="67">
        <v>0</v>
      </c>
      <c r="AB33" s="67">
        <v>105.46485650455406</v>
      </c>
      <c r="AC33" s="67">
        <v>104.05405405405406</v>
      </c>
      <c r="AD33" s="67">
        <v>104.1750301083902</v>
      </c>
      <c r="AE33" s="67">
        <v>104.25219941348973</v>
      </c>
      <c r="AF33" s="69"/>
      <c r="AG33" s="69">
        <v>32.620000000000005</v>
      </c>
      <c r="AH33" s="69">
        <v>4.56</v>
      </c>
      <c r="AI33" s="69"/>
      <c r="AJ33" s="69">
        <v>1745.7</v>
      </c>
      <c r="AK33" s="69">
        <v>2.96</v>
      </c>
      <c r="AL33" s="69"/>
      <c r="AM33" s="69"/>
      <c r="AN33" s="69">
        <v>24.91</v>
      </c>
      <c r="AO33" s="69">
        <v>682</v>
      </c>
      <c r="AP33" s="69"/>
      <c r="AQ33" s="69">
        <v>32.830000000000005</v>
      </c>
      <c r="AR33" s="69">
        <v>4.700000000000001</v>
      </c>
      <c r="AS33" s="69"/>
      <c r="AT33" s="69">
        <v>1841.1000000000001</v>
      </c>
      <c r="AU33" s="69">
        <v>3.08</v>
      </c>
      <c r="AV33" s="69"/>
      <c r="AW33" s="69"/>
      <c r="AX33" s="69">
        <v>25.95</v>
      </c>
      <c r="AY33" s="69">
        <v>711</v>
      </c>
      <c r="CA33" s="69">
        <v>540.7101</v>
      </c>
      <c r="CB33" s="69">
        <v>77.409</v>
      </c>
      <c r="CC33" s="69">
        <v>0</v>
      </c>
      <c r="CD33" s="69">
        <v>3052.17558</v>
      </c>
      <c r="CE33" s="69">
        <v>206.36</v>
      </c>
      <c r="CF33" s="69">
        <v>813.5324999999998</v>
      </c>
      <c r="CG33" s="69">
        <v>0</v>
      </c>
      <c r="CH33" s="69">
        <v>4690.18718</v>
      </c>
      <c r="CI33" s="69">
        <v>4690.18718</v>
      </c>
      <c r="CJ33" s="69"/>
      <c r="CK33" s="71">
        <v>4485.62456</v>
      </c>
      <c r="CL33" s="69"/>
      <c r="CM33" s="72">
        <f>IF((CK33-CL33)=0,0,(CI33-CJ33)/(CK33-CL33)*100)</f>
        <v>104.56040440442031</v>
      </c>
      <c r="CO33" s="69">
        <v>105</v>
      </c>
      <c r="CP33" s="69" t="s">
        <v>43</v>
      </c>
      <c r="CQ33" s="69">
        <v>105</v>
      </c>
      <c r="CR33" s="69">
        <v>2.5</v>
      </c>
      <c r="CS33" s="69">
        <v>107.5</v>
      </c>
      <c r="CV33" s="69">
        <v>5494.441856726025</v>
      </c>
      <c r="CW33" s="69"/>
      <c r="CX33" s="69">
        <v>5718.086390014692</v>
      </c>
      <c r="CY33" s="69"/>
      <c r="CZ33" s="69">
        <v>5494.441856726025</v>
      </c>
      <c r="DA33" s="69"/>
      <c r="DB33" s="69">
        <v>5718.086390014692</v>
      </c>
      <c r="DC33" s="69"/>
    </row>
    <row r="34" spans="1:107" s="70" customFormat="1" ht="26.25" customHeight="1">
      <c r="A34" s="1"/>
      <c r="B34" s="27"/>
      <c r="C34" s="59" t="s">
        <v>38</v>
      </c>
      <c r="D34" s="60">
        <f>ROW(C34)-13</f>
        <v>21</v>
      </c>
      <c r="E34" s="61" t="s">
        <v>84</v>
      </c>
      <c r="F34" s="61" t="s">
        <v>85</v>
      </c>
      <c r="G34" s="61" t="s">
        <v>86</v>
      </c>
      <c r="H34" s="61">
        <v>36</v>
      </c>
      <c r="I34" s="62" t="s">
        <v>87</v>
      </c>
      <c r="J34" s="63">
        <v>3</v>
      </c>
      <c r="K34" s="64">
        <v>3351.2291999999998</v>
      </c>
      <c r="L34" s="65">
        <v>102.11478324397298</v>
      </c>
      <c r="M34" s="66"/>
      <c r="N34" s="67">
        <v>102.11478324397298</v>
      </c>
      <c r="O34" s="67">
        <v>101.1061946902655</v>
      </c>
      <c r="P34" s="67">
        <v>0</v>
      </c>
      <c r="Q34" s="67">
        <v>0</v>
      </c>
      <c r="R34" s="67">
        <v>0</v>
      </c>
      <c r="S34" s="67">
        <v>104.34782608695652</v>
      </c>
      <c r="T34" s="67">
        <v>104.18147034708936</v>
      </c>
      <c r="U34" s="67">
        <v>100</v>
      </c>
      <c r="V34" s="68">
        <v>101.89835822400912</v>
      </c>
      <c r="W34" s="66"/>
      <c r="X34" s="67">
        <v>101.89835822400912</v>
      </c>
      <c r="Y34" s="67">
        <v>96.31729298216865</v>
      </c>
      <c r="Z34" s="67">
        <v>0</v>
      </c>
      <c r="AA34" s="67">
        <v>0</v>
      </c>
      <c r="AB34" s="67">
        <v>0</v>
      </c>
      <c r="AC34" s="67">
        <v>104.34782608695654</v>
      </c>
      <c r="AD34" s="67">
        <v>104.18147034708936</v>
      </c>
      <c r="AE34" s="67">
        <v>100</v>
      </c>
      <c r="AF34" s="69"/>
      <c r="AG34" s="69">
        <v>33.22904155046464</v>
      </c>
      <c r="AH34" s="69"/>
      <c r="AI34" s="69"/>
      <c r="AJ34" s="69"/>
      <c r="AK34" s="69">
        <v>2.07</v>
      </c>
      <c r="AL34" s="69"/>
      <c r="AM34" s="69"/>
      <c r="AN34" s="69">
        <v>36.59</v>
      </c>
      <c r="AO34" s="69">
        <v>708</v>
      </c>
      <c r="AP34" s="69"/>
      <c r="AQ34" s="69">
        <v>32.005313305327576</v>
      </c>
      <c r="AR34" s="69"/>
      <c r="AS34" s="69"/>
      <c r="AT34" s="69"/>
      <c r="AU34" s="69">
        <v>2.16</v>
      </c>
      <c r="AV34" s="69"/>
      <c r="AW34" s="69"/>
      <c r="AX34" s="69">
        <v>38.120000000000005</v>
      </c>
      <c r="AY34" s="69">
        <v>708</v>
      </c>
      <c r="CA34" s="69">
        <v>306.0072</v>
      </c>
      <c r="CB34" s="69">
        <v>0</v>
      </c>
      <c r="CC34" s="69">
        <v>0</v>
      </c>
      <c r="CD34" s="69">
        <v>0</v>
      </c>
      <c r="CE34" s="69">
        <v>434.15999999999997</v>
      </c>
      <c r="CF34" s="69">
        <v>1195.062</v>
      </c>
      <c r="CG34" s="69">
        <v>1416</v>
      </c>
      <c r="CH34" s="69">
        <v>3351.2291999999998</v>
      </c>
      <c r="CI34" s="69">
        <v>3351.2291999999998</v>
      </c>
      <c r="CJ34" s="69"/>
      <c r="CK34" s="71">
        <v>3281.8257000000003</v>
      </c>
      <c r="CL34" s="69"/>
      <c r="CM34" s="72">
        <f>IF((CK34-CL34)=0,0,(CI34-CJ34)/(CK34-CL34)*100)</f>
        <v>102.11478324397298</v>
      </c>
      <c r="CO34" s="69">
        <v>105</v>
      </c>
      <c r="CP34" s="69" t="s">
        <v>43</v>
      </c>
      <c r="CQ34" s="69">
        <v>105</v>
      </c>
      <c r="CR34" s="69">
        <v>2.5</v>
      </c>
      <c r="CS34" s="69">
        <v>107.5</v>
      </c>
      <c r="CV34" s="69">
        <v>1712.0608001666697</v>
      </c>
      <c r="CW34" s="69"/>
      <c r="CX34" s="69">
        <v>1744.5618471666698</v>
      </c>
      <c r="CY34" s="69"/>
      <c r="CZ34" s="69">
        <v>1712.0608001666697</v>
      </c>
      <c r="DA34" s="69"/>
      <c r="DB34" s="69">
        <v>1744.5618471666698</v>
      </c>
      <c r="DC34" s="69"/>
    </row>
    <row r="35" spans="1:107" s="70" customFormat="1" ht="26.25" customHeight="1">
      <c r="A35" s="1"/>
      <c r="B35" s="27"/>
      <c r="C35" s="59" t="s">
        <v>38</v>
      </c>
      <c r="D35" s="60">
        <f>ROW(C35)-13</f>
        <v>22</v>
      </c>
      <c r="E35" s="61" t="s">
        <v>84</v>
      </c>
      <c r="F35" s="61" t="s">
        <v>88</v>
      </c>
      <c r="G35" s="61" t="s">
        <v>89</v>
      </c>
      <c r="H35" s="61">
        <v>36</v>
      </c>
      <c r="I35" s="62" t="s">
        <v>87</v>
      </c>
      <c r="J35" s="63">
        <v>3</v>
      </c>
      <c r="K35" s="64">
        <v>2849.7299999999996</v>
      </c>
      <c r="L35" s="65">
        <v>102.60606286458982</v>
      </c>
      <c r="M35" s="66"/>
      <c r="N35" s="67">
        <v>102.60606286458982</v>
      </c>
      <c r="O35" s="67">
        <v>104.15549597855227</v>
      </c>
      <c r="P35" s="67">
        <v>0</v>
      </c>
      <c r="Q35" s="67">
        <v>0</v>
      </c>
      <c r="R35" s="67">
        <v>0</v>
      </c>
      <c r="S35" s="67">
        <v>104.34782608695652</v>
      </c>
      <c r="T35" s="67">
        <v>104.18147034708936</v>
      </c>
      <c r="U35" s="67">
        <v>100</v>
      </c>
      <c r="V35" s="68">
        <v>102.44187050485777</v>
      </c>
      <c r="W35" s="66"/>
      <c r="X35" s="67">
        <v>102.44187050485777</v>
      </c>
      <c r="Y35" s="67">
        <v>104.15549597855227</v>
      </c>
      <c r="Z35" s="67">
        <v>0</v>
      </c>
      <c r="AA35" s="67">
        <v>0</v>
      </c>
      <c r="AB35" s="67">
        <v>0</v>
      </c>
      <c r="AC35" s="67">
        <v>104.34782608695654</v>
      </c>
      <c r="AD35" s="67">
        <v>104.18147034708936</v>
      </c>
      <c r="AE35" s="67">
        <v>100</v>
      </c>
      <c r="AF35" s="69"/>
      <c r="AG35" s="69">
        <v>29.840000000000007</v>
      </c>
      <c r="AH35" s="69"/>
      <c r="AI35" s="69"/>
      <c r="AJ35" s="69"/>
      <c r="AK35" s="69">
        <v>2.07</v>
      </c>
      <c r="AL35" s="69"/>
      <c r="AM35" s="69"/>
      <c r="AN35" s="69">
        <v>36.59</v>
      </c>
      <c r="AO35" s="69">
        <v>708</v>
      </c>
      <c r="AP35" s="69"/>
      <c r="AQ35" s="69">
        <v>31.08</v>
      </c>
      <c r="AR35" s="69"/>
      <c r="AS35" s="69"/>
      <c r="AT35" s="69"/>
      <c r="AU35" s="69">
        <v>2.16</v>
      </c>
      <c r="AV35" s="69"/>
      <c r="AW35" s="69"/>
      <c r="AX35" s="69">
        <v>38.12</v>
      </c>
      <c r="AY35" s="69">
        <v>708</v>
      </c>
      <c r="CA35" s="69">
        <v>158.50799999999998</v>
      </c>
      <c r="CB35" s="69">
        <v>0</v>
      </c>
      <c r="CC35" s="69">
        <v>0</v>
      </c>
      <c r="CD35" s="69">
        <v>0</v>
      </c>
      <c r="CE35" s="69">
        <v>434.15999999999997</v>
      </c>
      <c r="CF35" s="69">
        <v>1195.062</v>
      </c>
      <c r="CG35" s="69">
        <v>1062</v>
      </c>
      <c r="CH35" s="69">
        <v>2849.7299999999996</v>
      </c>
      <c r="CI35" s="69">
        <v>2849.7299999999996</v>
      </c>
      <c r="CJ35" s="69"/>
      <c r="CK35" s="71">
        <v>2777.3505</v>
      </c>
      <c r="CL35" s="69"/>
      <c r="CM35" s="72">
        <f>IF((CK35-CL35)=0,0,(CI35-CJ35)/(CK35-CL35)*100)</f>
        <v>102.60606286458982</v>
      </c>
      <c r="CO35" s="69">
        <v>105</v>
      </c>
      <c r="CP35" s="69" t="s">
        <v>43</v>
      </c>
      <c r="CQ35" s="69">
        <v>105</v>
      </c>
      <c r="CR35" s="69">
        <v>2.5</v>
      </c>
      <c r="CS35" s="69">
        <v>107.5</v>
      </c>
      <c r="CV35" s="69">
        <v>822.5025703333342</v>
      </c>
      <c r="CW35" s="69"/>
      <c r="CX35" s="69">
        <v>842.587018000001</v>
      </c>
      <c r="CY35" s="69"/>
      <c r="CZ35" s="69">
        <v>822.5025703333342</v>
      </c>
      <c r="DA35" s="69"/>
      <c r="DB35" s="69">
        <v>842.587018000001</v>
      </c>
      <c r="DC35" s="69"/>
    </row>
    <row r="36" spans="1:107" s="70" customFormat="1" ht="26.25" customHeight="1">
      <c r="A36" s="1"/>
      <c r="B36" s="27"/>
      <c r="C36" s="59" t="s">
        <v>38</v>
      </c>
      <c r="D36" s="60">
        <f>ROW(C36)-13</f>
        <v>23</v>
      </c>
      <c r="E36" s="61" t="s">
        <v>84</v>
      </c>
      <c r="F36" s="61" t="s">
        <v>90</v>
      </c>
      <c r="G36" s="61" t="s">
        <v>91</v>
      </c>
      <c r="H36" s="61">
        <v>36</v>
      </c>
      <c r="I36" s="62" t="s">
        <v>87</v>
      </c>
      <c r="J36" s="63">
        <v>3</v>
      </c>
      <c r="K36" s="64">
        <v>2026.53</v>
      </c>
      <c r="L36" s="65">
        <v>102.11444055190866</v>
      </c>
      <c r="M36" s="66"/>
      <c r="N36" s="67">
        <v>102.11444055190866</v>
      </c>
      <c r="O36" s="67">
        <v>94.95642989173487</v>
      </c>
      <c r="P36" s="67">
        <v>0</v>
      </c>
      <c r="Q36" s="67">
        <v>0</v>
      </c>
      <c r="R36" s="67">
        <v>0</v>
      </c>
      <c r="S36" s="67">
        <v>104.34782608695652</v>
      </c>
      <c r="T36" s="67">
        <v>104.18147034708936</v>
      </c>
      <c r="U36" s="67">
        <v>100</v>
      </c>
      <c r="V36" s="68">
        <v>102.12545557392794</v>
      </c>
      <c r="W36" s="66"/>
      <c r="X36" s="67">
        <v>102.12545557392794</v>
      </c>
      <c r="Y36" s="67">
        <v>94.95642989173487</v>
      </c>
      <c r="Z36" s="67">
        <v>0</v>
      </c>
      <c r="AA36" s="67">
        <v>0</v>
      </c>
      <c r="AB36" s="67">
        <v>0</v>
      </c>
      <c r="AC36" s="67">
        <v>104.34782608695656</v>
      </c>
      <c r="AD36" s="67">
        <v>104.18147034708937</v>
      </c>
      <c r="AE36" s="67">
        <v>100</v>
      </c>
      <c r="AF36" s="69"/>
      <c r="AG36" s="69">
        <v>37.87</v>
      </c>
      <c r="AH36" s="69"/>
      <c r="AI36" s="69"/>
      <c r="AJ36" s="69"/>
      <c r="AK36" s="69">
        <v>2.07</v>
      </c>
      <c r="AL36" s="69"/>
      <c r="AM36" s="69"/>
      <c r="AN36" s="69">
        <v>36.589999999999996</v>
      </c>
      <c r="AO36" s="69">
        <v>708</v>
      </c>
      <c r="AP36" s="69"/>
      <c r="AQ36" s="69">
        <v>35.96</v>
      </c>
      <c r="AR36" s="69"/>
      <c r="AS36" s="69"/>
      <c r="AT36" s="69"/>
      <c r="AU36" s="69">
        <v>2.1600000000000006</v>
      </c>
      <c r="AV36" s="69"/>
      <c r="AW36" s="69"/>
      <c r="AX36" s="69">
        <v>38.120000000000005</v>
      </c>
      <c r="AY36" s="69">
        <v>708</v>
      </c>
      <c r="CA36" s="69">
        <v>226.548</v>
      </c>
      <c r="CB36" s="69">
        <v>0</v>
      </c>
      <c r="CC36" s="69">
        <v>0</v>
      </c>
      <c r="CD36" s="69">
        <v>0</v>
      </c>
      <c r="CE36" s="69">
        <v>144.72</v>
      </c>
      <c r="CF36" s="69">
        <v>1195.062</v>
      </c>
      <c r="CG36" s="69">
        <v>460.2</v>
      </c>
      <c r="CH36" s="69">
        <v>2026.53</v>
      </c>
      <c r="CI36" s="69">
        <v>2026.53</v>
      </c>
      <c r="CJ36" s="69"/>
      <c r="CK36" s="71">
        <v>1984.5675</v>
      </c>
      <c r="CL36" s="69"/>
      <c r="CM36" s="72">
        <f>IF((CK36-CL36)=0,0,(CI36-CJ36)/(CK36-CL36)*100)</f>
        <v>102.11444055190866</v>
      </c>
      <c r="CO36" s="69">
        <v>105</v>
      </c>
      <c r="CP36" s="69" t="s">
        <v>43</v>
      </c>
      <c r="CQ36" s="69">
        <v>105</v>
      </c>
      <c r="CR36" s="69">
        <v>2.5</v>
      </c>
      <c r="CS36" s="69">
        <v>107.5</v>
      </c>
      <c r="CV36" s="69">
        <v>492.26217483330834</v>
      </c>
      <c r="CW36" s="69"/>
      <c r="CX36" s="69">
        <v>502.7249886666418</v>
      </c>
      <c r="CY36" s="69"/>
      <c r="CZ36" s="69">
        <v>492.26217483330834</v>
      </c>
      <c r="DA36" s="69"/>
      <c r="DB36" s="69">
        <v>502.7249886666418</v>
      </c>
      <c r="DC36" s="69"/>
    </row>
    <row r="37" spans="1:107" s="70" customFormat="1" ht="26.25" customHeight="1">
      <c r="A37" s="1"/>
      <c r="B37" s="27"/>
      <c r="C37" s="59" t="s">
        <v>38</v>
      </c>
      <c r="D37" s="60">
        <f>ROW(C37)-13</f>
        <v>24</v>
      </c>
      <c r="E37" s="61" t="s">
        <v>84</v>
      </c>
      <c r="F37" s="61" t="s">
        <v>92</v>
      </c>
      <c r="G37" s="61" t="s">
        <v>93</v>
      </c>
      <c r="H37" s="61">
        <v>36</v>
      </c>
      <c r="I37" s="62" t="s">
        <v>87</v>
      </c>
      <c r="J37" s="63">
        <v>3</v>
      </c>
      <c r="K37" s="64">
        <v>3190.572</v>
      </c>
      <c r="L37" s="65">
        <v>102.18621684607703</v>
      </c>
      <c r="M37" s="66"/>
      <c r="N37" s="67">
        <v>102.18621684607703</v>
      </c>
      <c r="O37" s="67">
        <v>101.54039610185477</v>
      </c>
      <c r="P37" s="67">
        <v>0</v>
      </c>
      <c r="Q37" s="67">
        <v>0</v>
      </c>
      <c r="R37" s="67">
        <v>0</v>
      </c>
      <c r="S37" s="67">
        <v>104.34782608695652</v>
      </c>
      <c r="T37" s="67">
        <v>104.18147034708936</v>
      </c>
      <c r="U37" s="67">
        <v>100</v>
      </c>
      <c r="V37" s="68">
        <v>102.04831030415808</v>
      </c>
      <c r="W37" s="66"/>
      <c r="X37" s="67">
        <v>102.04831030415808</v>
      </c>
      <c r="Y37" s="67">
        <v>101.54039610185477</v>
      </c>
      <c r="Z37" s="67">
        <v>0</v>
      </c>
      <c r="AA37" s="67">
        <v>0</v>
      </c>
      <c r="AB37" s="67">
        <v>0</v>
      </c>
      <c r="AC37" s="67">
        <v>104.34782608695654</v>
      </c>
      <c r="AD37" s="67">
        <v>104.18147034708933</v>
      </c>
      <c r="AE37" s="67">
        <v>100</v>
      </c>
      <c r="AF37" s="69"/>
      <c r="AG37" s="69">
        <v>31.81</v>
      </c>
      <c r="AH37" s="69"/>
      <c r="AI37" s="69"/>
      <c r="AJ37" s="69"/>
      <c r="AK37" s="69">
        <v>2.07</v>
      </c>
      <c r="AL37" s="69"/>
      <c r="AM37" s="69"/>
      <c r="AN37" s="69">
        <v>36.59</v>
      </c>
      <c r="AO37" s="69">
        <v>708.0000000000001</v>
      </c>
      <c r="AP37" s="69"/>
      <c r="AQ37" s="69">
        <v>32.300000000000004</v>
      </c>
      <c r="AR37" s="69"/>
      <c r="AS37" s="69"/>
      <c r="AT37" s="69"/>
      <c r="AU37" s="69">
        <v>2.16</v>
      </c>
      <c r="AV37" s="69"/>
      <c r="AW37" s="69"/>
      <c r="AX37" s="69">
        <v>38.12</v>
      </c>
      <c r="AY37" s="69">
        <v>708.0000000000001</v>
      </c>
      <c r="CA37" s="69">
        <v>145.35</v>
      </c>
      <c r="CB37" s="69">
        <v>0</v>
      </c>
      <c r="CC37" s="69">
        <v>0</v>
      </c>
      <c r="CD37" s="69">
        <v>0</v>
      </c>
      <c r="CE37" s="69">
        <v>434.15999999999997</v>
      </c>
      <c r="CF37" s="69">
        <v>1195.062</v>
      </c>
      <c r="CG37" s="69">
        <v>1416</v>
      </c>
      <c r="CH37" s="69">
        <v>3190.572</v>
      </c>
      <c r="CI37" s="69">
        <v>3190.572</v>
      </c>
      <c r="CJ37" s="69"/>
      <c r="CK37" s="71">
        <v>3122.3115</v>
      </c>
      <c r="CL37" s="69"/>
      <c r="CM37" s="72">
        <f>IF((CK37-CL37)=0,0,(CI37-CJ37)/(CK37-CL37)*100)</f>
        <v>102.18621684607703</v>
      </c>
      <c r="CO37" s="69">
        <v>105</v>
      </c>
      <c r="CP37" s="69" t="s">
        <v>43</v>
      </c>
      <c r="CQ37" s="69">
        <v>105</v>
      </c>
      <c r="CR37" s="69">
        <v>2.5</v>
      </c>
      <c r="CS37" s="69">
        <v>107.5</v>
      </c>
      <c r="CV37" s="69">
        <v>1084.8123103333323</v>
      </c>
      <c r="CW37" s="69"/>
      <c r="CX37" s="69">
        <v>1107.0326326666654</v>
      </c>
      <c r="CY37" s="69"/>
      <c r="CZ37" s="69">
        <v>1084.8123103333323</v>
      </c>
      <c r="DA37" s="69"/>
      <c r="DB37" s="69">
        <v>1107.0326326666654</v>
      </c>
      <c r="DC37" s="69"/>
    </row>
    <row r="38" spans="1:107" s="70" customFormat="1" ht="26.25" customHeight="1">
      <c r="A38" s="1"/>
      <c r="B38" s="27"/>
      <c r="C38" s="59" t="s">
        <v>38</v>
      </c>
      <c r="D38" s="60">
        <f>ROW(C38)-13</f>
        <v>25</v>
      </c>
      <c r="E38" s="61" t="s">
        <v>84</v>
      </c>
      <c r="F38" s="61" t="s">
        <v>94</v>
      </c>
      <c r="G38" s="61" t="s">
        <v>95</v>
      </c>
      <c r="H38" s="61">
        <v>36</v>
      </c>
      <c r="I38" s="62" t="s">
        <v>87</v>
      </c>
      <c r="J38" s="63">
        <v>3</v>
      </c>
      <c r="K38" s="64">
        <v>6778.2570000000005</v>
      </c>
      <c r="L38" s="65">
        <v>103.7981897902287</v>
      </c>
      <c r="M38" s="66"/>
      <c r="N38" s="67">
        <v>103.7981897902287</v>
      </c>
      <c r="O38" s="67">
        <v>105.92547342700061</v>
      </c>
      <c r="P38" s="67">
        <v>100.36496350364963</v>
      </c>
      <c r="Q38" s="67">
        <v>0</v>
      </c>
      <c r="R38" s="67">
        <v>104.22845879481883</v>
      </c>
      <c r="S38" s="67">
        <v>104.05405405405406</v>
      </c>
      <c r="T38" s="67">
        <v>104.18147034708936</v>
      </c>
      <c r="U38" s="67">
        <v>0</v>
      </c>
      <c r="V38" s="68">
        <v>102.48922063627633</v>
      </c>
      <c r="W38" s="66"/>
      <c r="X38" s="67">
        <v>102.48922063627633</v>
      </c>
      <c r="Y38" s="67">
        <v>105.92547342700061</v>
      </c>
      <c r="Z38" s="67">
        <v>100.36496350364963</v>
      </c>
      <c r="AA38" s="67">
        <v>0</v>
      </c>
      <c r="AB38" s="67">
        <v>104.14959353661328</v>
      </c>
      <c r="AC38" s="67">
        <v>104.05405405405406</v>
      </c>
      <c r="AD38" s="67">
        <v>104.18147034708936</v>
      </c>
      <c r="AE38" s="67">
        <v>100</v>
      </c>
      <c r="AF38" s="69"/>
      <c r="AG38" s="69">
        <v>16.37</v>
      </c>
      <c r="AH38" s="69">
        <v>60.28000000000001</v>
      </c>
      <c r="AI38" s="69"/>
      <c r="AJ38" s="69">
        <v>2130.8000000000006</v>
      </c>
      <c r="AK38" s="69">
        <v>2.96</v>
      </c>
      <c r="AL38" s="69"/>
      <c r="AM38" s="69"/>
      <c r="AN38" s="69">
        <v>36.59000000000001</v>
      </c>
      <c r="AO38" s="69">
        <v>708.0000000000001</v>
      </c>
      <c r="AP38" s="69"/>
      <c r="AQ38" s="69">
        <v>17.34</v>
      </c>
      <c r="AR38" s="69">
        <v>60.50000000000001</v>
      </c>
      <c r="AS38" s="69"/>
      <c r="AT38" s="69">
        <v>2219.2195390781567</v>
      </c>
      <c r="AU38" s="69">
        <v>3.08</v>
      </c>
      <c r="AV38" s="69"/>
      <c r="AW38" s="69"/>
      <c r="AX38" s="69">
        <v>38.120000000000005</v>
      </c>
      <c r="AY38" s="69">
        <v>708.0000000000001</v>
      </c>
      <c r="CA38" s="69">
        <v>224.2062</v>
      </c>
      <c r="CB38" s="69">
        <v>782.265</v>
      </c>
      <c r="CC38" s="69">
        <v>0</v>
      </c>
      <c r="CD38" s="69">
        <v>3957.6438000000007</v>
      </c>
      <c r="CE38" s="69">
        <v>619.08</v>
      </c>
      <c r="CF38" s="69">
        <v>1195.062</v>
      </c>
      <c r="CG38" s="69">
        <v>0</v>
      </c>
      <c r="CH38" s="69">
        <v>6778.2570000000005</v>
      </c>
      <c r="CI38" s="69">
        <v>6778.2570000000005</v>
      </c>
      <c r="CJ38" s="69"/>
      <c r="CK38" s="71">
        <v>6530.226600000002</v>
      </c>
      <c r="CL38" s="69"/>
      <c r="CM38" s="72">
        <f>IF((CK38-CL38)=0,0,(CI38-CJ38)/(CK38-CL38)*100)</f>
        <v>103.7981897902287</v>
      </c>
      <c r="CO38" s="69">
        <v>105</v>
      </c>
      <c r="CP38" s="69" t="s">
        <v>43</v>
      </c>
      <c r="CQ38" s="69">
        <v>105</v>
      </c>
      <c r="CR38" s="69">
        <v>2.5</v>
      </c>
      <c r="CS38" s="69">
        <v>107.5</v>
      </c>
      <c r="CV38" s="69">
        <v>5296.687669166642</v>
      </c>
      <c r="CW38" s="69"/>
      <c r="CX38" s="69">
        <v>5428.533911666642</v>
      </c>
      <c r="CY38" s="69"/>
      <c r="CZ38" s="69">
        <v>5296.687669166642</v>
      </c>
      <c r="DA38" s="69"/>
      <c r="DB38" s="69">
        <v>5428.533911666642</v>
      </c>
      <c r="DC38" s="69"/>
    </row>
    <row r="39" spans="1:107" s="70" customFormat="1" ht="26.25" customHeight="1">
      <c r="A39" s="1"/>
      <c r="B39" s="27"/>
      <c r="C39" s="59" t="s">
        <v>38</v>
      </c>
      <c r="D39" s="60">
        <f>ROW(C39)-13</f>
        <v>26</v>
      </c>
      <c r="E39" s="61" t="s">
        <v>84</v>
      </c>
      <c r="F39" s="61" t="s">
        <v>96</v>
      </c>
      <c r="G39" s="61" t="s">
        <v>97</v>
      </c>
      <c r="H39" s="61">
        <v>36</v>
      </c>
      <c r="I39" s="62" t="s">
        <v>87</v>
      </c>
      <c r="J39" s="63">
        <v>3</v>
      </c>
      <c r="K39" s="64">
        <v>2975.022</v>
      </c>
      <c r="L39" s="65">
        <v>102.05982651330017</v>
      </c>
      <c r="M39" s="66"/>
      <c r="N39" s="67">
        <v>102.05982651330017</v>
      </c>
      <c r="O39" s="67">
        <v>102.83687943262412</v>
      </c>
      <c r="P39" s="67">
        <v>0</v>
      </c>
      <c r="Q39" s="67">
        <v>0</v>
      </c>
      <c r="R39" s="67">
        <v>0</v>
      </c>
      <c r="S39" s="67">
        <v>104.34782608695652</v>
      </c>
      <c r="T39" s="67">
        <v>104.18147034708936</v>
      </c>
      <c r="U39" s="67">
        <v>100</v>
      </c>
      <c r="V39" s="68">
        <v>101.72444365225573</v>
      </c>
      <c r="W39" s="66"/>
      <c r="X39" s="67">
        <v>101.72444365225573</v>
      </c>
      <c r="Y39" s="67">
        <v>92.06591767064683</v>
      </c>
      <c r="Z39" s="67">
        <v>0</v>
      </c>
      <c r="AA39" s="67">
        <v>0</v>
      </c>
      <c r="AB39" s="67">
        <v>0</v>
      </c>
      <c r="AC39" s="67">
        <v>104.34782608695654</v>
      </c>
      <c r="AD39" s="67">
        <v>104.18147034708937</v>
      </c>
      <c r="AE39" s="67">
        <v>100</v>
      </c>
      <c r="AF39" s="69"/>
      <c r="AG39" s="69">
        <v>28.508537750198023</v>
      </c>
      <c r="AH39" s="69"/>
      <c r="AI39" s="69"/>
      <c r="AJ39" s="69"/>
      <c r="AK39" s="69">
        <v>2.07</v>
      </c>
      <c r="AL39" s="69"/>
      <c r="AM39" s="69"/>
      <c r="AN39" s="69">
        <v>36.59</v>
      </c>
      <c r="AO39" s="69">
        <v>708.0000000000001</v>
      </c>
      <c r="AP39" s="69"/>
      <c r="AQ39" s="69">
        <v>26.246646894202577</v>
      </c>
      <c r="AR39" s="69"/>
      <c r="AS39" s="69"/>
      <c r="AT39" s="69"/>
      <c r="AU39" s="69">
        <v>2.1600000000000006</v>
      </c>
      <c r="AV39" s="69"/>
      <c r="AW39" s="69"/>
      <c r="AX39" s="69">
        <v>38.12</v>
      </c>
      <c r="AY39" s="69">
        <v>708.0000000000001</v>
      </c>
      <c r="CA39" s="69">
        <v>219.24</v>
      </c>
      <c r="CB39" s="69">
        <v>0</v>
      </c>
      <c r="CC39" s="69">
        <v>0</v>
      </c>
      <c r="CD39" s="69">
        <v>0</v>
      </c>
      <c r="CE39" s="69">
        <v>144.72</v>
      </c>
      <c r="CF39" s="69">
        <v>1195.062</v>
      </c>
      <c r="CG39" s="69">
        <v>1416</v>
      </c>
      <c r="CH39" s="69">
        <v>2975.022</v>
      </c>
      <c r="CI39" s="69">
        <v>2975.022</v>
      </c>
      <c r="CJ39" s="69"/>
      <c r="CK39" s="71">
        <v>2914.9785</v>
      </c>
      <c r="CL39" s="69"/>
      <c r="CM39" s="72">
        <f>IF((CK39-CL39)=0,0,(CI39-CJ39)/(CK39-CL39)*100)</f>
        <v>102.05982651330017</v>
      </c>
      <c r="CO39" s="69">
        <v>105</v>
      </c>
      <c r="CP39" s="69" t="s">
        <v>43</v>
      </c>
      <c r="CQ39" s="69">
        <v>105</v>
      </c>
      <c r="CR39" s="69">
        <v>2.5</v>
      </c>
      <c r="CS39" s="69">
        <v>107.5</v>
      </c>
      <c r="CV39" s="69">
        <v>1086.2207921666904</v>
      </c>
      <c r="CW39" s="69"/>
      <c r="CX39" s="69">
        <v>1104.9520576666907</v>
      </c>
      <c r="CY39" s="69"/>
      <c r="CZ39" s="69">
        <v>1086.2207921666904</v>
      </c>
      <c r="DA39" s="69"/>
      <c r="DB39" s="69">
        <v>1104.9520576666907</v>
      </c>
      <c r="DC39" s="69"/>
    </row>
    <row r="40" spans="1:107" s="70" customFormat="1" ht="26.25" customHeight="1">
      <c r="A40" s="1"/>
      <c r="B40" s="27"/>
      <c r="C40" s="59" t="s">
        <v>38</v>
      </c>
      <c r="D40" s="60">
        <f>ROW(C40)-13</f>
        <v>27</v>
      </c>
      <c r="E40" s="61" t="s">
        <v>84</v>
      </c>
      <c r="F40" s="61" t="s">
        <v>98</v>
      </c>
      <c r="G40" s="61" t="s">
        <v>99</v>
      </c>
      <c r="H40" s="61">
        <v>36</v>
      </c>
      <c r="I40" s="62" t="s">
        <v>87</v>
      </c>
      <c r="J40" s="63">
        <v>3</v>
      </c>
      <c r="K40" s="64">
        <v>2911.203</v>
      </c>
      <c r="L40" s="65">
        <v>101.8897997432808</v>
      </c>
      <c r="M40" s="66"/>
      <c r="N40" s="67">
        <v>101.8897997432808</v>
      </c>
      <c r="O40" s="67">
        <v>100</v>
      </c>
      <c r="P40" s="67">
        <v>0</v>
      </c>
      <c r="Q40" s="67">
        <v>0</v>
      </c>
      <c r="R40" s="67">
        <v>0</v>
      </c>
      <c r="S40" s="67">
        <v>104.34782608695652</v>
      </c>
      <c r="T40" s="67">
        <v>104.18147034708936</v>
      </c>
      <c r="U40" s="67">
        <v>100</v>
      </c>
      <c r="V40" s="68">
        <v>101.82754754643067</v>
      </c>
      <c r="W40" s="66"/>
      <c r="X40" s="67">
        <v>101.82754754643067</v>
      </c>
      <c r="Y40" s="67">
        <v>100</v>
      </c>
      <c r="Z40" s="67">
        <v>0</v>
      </c>
      <c r="AA40" s="67">
        <v>0</v>
      </c>
      <c r="AB40" s="67">
        <v>0</v>
      </c>
      <c r="AC40" s="67">
        <v>104.34782608695656</v>
      </c>
      <c r="AD40" s="67">
        <v>104.18147034708936</v>
      </c>
      <c r="AE40" s="67">
        <v>100</v>
      </c>
      <c r="AF40" s="69"/>
      <c r="AG40" s="69">
        <v>24.669999999999998</v>
      </c>
      <c r="AH40" s="69"/>
      <c r="AI40" s="69"/>
      <c r="AJ40" s="69"/>
      <c r="AK40" s="69">
        <v>2.07</v>
      </c>
      <c r="AL40" s="69"/>
      <c r="AM40" s="69"/>
      <c r="AN40" s="69">
        <v>36.589999999999996</v>
      </c>
      <c r="AO40" s="69">
        <v>708.0000000000001</v>
      </c>
      <c r="AP40" s="69"/>
      <c r="AQ40" s="69">
        <v>24.669999999999998</v>
      </c>
      <c r="AR40" s="69"/>
      <c r="AS40" s="69"/>
      <c r="AT40" s="69"/>
      <c r="AU40" s="69">
        <v>2.1600000000000006</v>
      </c>
      <c r="AV40" s="69"/>
      <c r="AW40" s="69"/>
      <c r="AX40" s="69">
        <v>38.12</v>
      </c>
      <c r="AY40" s="69">
        <v>708.0000000000001</v>
      </c>
      <c r="CA40" s="69">
        <v>155.42100000000002</v>
      </c>
      <c r="CB40" s="69">
        <v>0</v>
      </c>
      <c r="CC40" s="69">
        <v>0</v>
      </c>
      <c r="CD40" s="69">
        <v>0</v>
      </c>
      <c r="CE40" s="69">
        <v>144.72</v>
      </c>
      <c r="CF40" s="69">
        <v>1195.062</v>
      </c>
      <c r="CG40" s="69">
        <v>1416</v>
      </c>
      <c r="CH40" s="69">
        <v>2911.203</v>
      </c>
      <c r="CI40" s="69">
        <v>2911.203</v>
      </c>
      <c r="CJ40" s="69"/>
      <c r="CK40" s="71">
        <v>2857.2075</v>
      </c>
      <c r="CL40" s="69"/>
      <c r="CM40" s="72">
        <f>IF((CK40-CL40)=0,0,(CI40-CJ40)/(CK40-CL40)*100)</f>
        <v>101.8897997432808</v>
      </c>
      <c r="CO40" s="69">
        <v>105</v>
      </c>
      <c r="CP40" s="69" t="s">
        <v>43</v>
      </c>
      <c r="CQ40" s="69">
        <v>105</v>
      </c>
      <c r="CR40" s="69">
        <v>2.5</v>
      </c>
      <c r="CS40" s="69">
        <v>107.5</v>
      </c>
      <c r="CV40" s="69">
        <v>1213.5749651666674</v>
      </c>
      <c r="CW40" s="69"/>
      <c r="CX40" s="69">
        <v>1235.7536246666675</v>
      </c>
      <c r="CY40" s="69"/>
      <c r="CZ40" s="69">
        <v>1213.5749651666674</v>
      </c>
      <c r="DA40" s="69"/>
      <c r="DB40" s="69">
        <v>1235.7536246666675</v>
      </c>
      <c r="DC40" s="69"/>
    </row>
    <row r="41" spans="1:107" s="70" customFormat="1" ht="26.25" customHeight="1">
      <c r="A41" s="1"/>
      <c r="B41" s="27"/>
      <c r="C41" s="59" t="s">
        <v>38</v>
      </c>
      <c r="D41" s="60">
        <f>ROW(C41)-13</f>
        <v>28</v>
      </c>
      <c r="E41" s="61" t="s">
        <v>100</v>
      </c>
      <c r="F41" s="61" t="s">
        <v>101</v>
      </c>
      <c r="G41" s="61" t="s">
        <v>102</v>
      </c>
      <c r="H41" s="61">
        <v>47</v>
      </c>
      <c r="I41" s="62" t="s">
        <v>103</v>
      </c>
      <c r="J41" s="63">
        <v>2</v>
      </c>
      <c r="K41" s="64">
        <v>1039.898</v>
      </c>
      <c r="L41" s="65">
        <v>104.24561874840859</v>
      </c>
      <c r="M41" s="66"/>
      <c r="N41" s="67">
        <v>104.24561874840859</v>
      </c>
      <c r="O41" s="67">
        <v>104.68242929995364</v>
      </c>
      <c r="P41" s="67">
        <v>0</v>
      </c>
      <c r="Q41" s="67">
        <v>0</v>
      </c>
      <c r="R41" s="67">
        <v>0</v>
      </c>
      <c r="S41" s="67">
        <v>104.34782608695654</v>
      </c>
      <c r="T41" s="67">
        <v>104.18147034708933</v>
      </c>
      <c r="U41" s="67">
        <v>0</v>
      </c>
      <c r="V41" s="68">
        <v>104.25556498548956</v>
      </c>
      <c r="W41" s="66"/>
      <c r="X41" s="67">
        <v>104.25556498548956</v>
      </c>
      <c r="Y41" s="67">
        <v>104.68242929995367</v>
      </c>
      <c r="Z41" s="67">
        <v>0</v>
      </c>
      <c r="AA41" s="67">
        <v>0</v>
      </c>
      <c r="AB41" s="67">
        <v>0</v>
      </c>
      <c r="AC41" s="67">
        <v>104.34782608695654</v>
      </c>
      <c r="AD41" s="67">
        <v>104.18147034708936</v>
      </c>
      <c r="AE41" s="67">
        <v>0</v>
      </c>
      <c r="AF41" s="69"/>
      <c r="AG41" s="69">
        <v>21.57</v>
      </c>
      <c r="AH41" s="69"/>
      <c r="AI41" s="69"/>
      <c r="AJ41" s="69"/>
      <c r="AK41" s="69">
        <v>2.07</v>
      </c>
      <c r="AL41" s="69"/>
      <c r="AM41" s="69"/>
      <c r="AN41" s="69">
        <v>36.589999999999996</v>
      </c>
      <c r="AO41" s="69"/>
      <c r="AP41" s="69"/>
      <c r="AQ41" s="69">
        <v>22.580000000000002</v>
      </c>
      <c r="AR41" s="69"/>
      <c r="AS41" s="69"/>
      <c r="AT41" s="69"/>
      <c r="AU41" s="69">
        <v>2.1600000000000006</v>
      </c>
      <c r="AV41" s="69"/>
      <c r="AW41" s="69"/>
      <c r="AX41" s="69">
        <v>38.12</v>
      </c>
      <c r="AY41" s="69"/>
      <c r="CA41" s="69">
        <v>79.03</v>
      </c>
      <c r="CB41" s="69">
        <v>0</v>
      </c>
      <c r="CC41" s="69">
        <v>0</v>
      </c>
      <c r="CD41" s="69">
        <v>0</v>
      </c>
      <c r="CE41" s="69">
        <v>164.16000000000003</v>
      </c>
      <c r="CF41" s="69">
        <v>796.7079999999999</v>
      </c>
      <c r="CG41" s="69">
        <v>0</v>
      </c>
      <c r="CH41" s="69">
        <v>1039.898</v>
      </c>
      <c r="CI41" s="69">
        <v>1039.898</v>
      </c>
      <c r="CJ41" s="69"/>
      <c r="CK41" s="71">
        <v>997.546</v>
      </c>
      <c r="CL41" s="69"/>
      <c r="CM41" s="72">
        <f>IF((CK41-CL41)=0,0,(CI41-CJ41)/(CK41-CL41)*100)</f>
        <v>104.24561874840859</v>
      </c>
      <c r="CO41" s="69">
        <v>105</v>
      </c>
      <c r="CP41" s="69" t="s">
        <v>43</v>
      </c>
      <c r="CQ41" s="69">
        <v>105</v>
      </c>
      <c r="CR41" s="69">
        <v>2.5</v>
      </c>
      <c r="CS41" s="69">
        <v>107.5</v>
      </c>
      <c r="CV41" s="69">
        <v>220.22070000000005</v>
      </c>
      <c r="CW41" s="69"/>
      <c r="CX41" s="69">
        <v>229.59233500000005</v>
      </c>
      <c r="CY41" s="69"/>
      <c r="CZ41" s="69">
        <v>220.22070000000005</v>
      </c>
      <c r="DA41" s="69"/>
      <c r="DB41" s="69">
        <v>229.59233500000005</v>
      </c>
      <c r="DC41" s="69"/>
    </row>
    <row r="42" spans="1:107" s="70" customFormat="1" ht="26.25" customHeight="1">
      <c r="A42" s="1"/>
      <c r="B42" s="27"/>
      <c r="C42" s="59" t="s">
        <v>38</v>
      </c>
      <c r="D42" s="60">
        <f>ROW(C42)-13</f>
        <v>29</v>
      </c>
      <c r="E42" s="61" t="s">
        <v>100</v>
      </c>
      <c r="F42" s="61" t="s">
        <v>104</v>
      </c>
      <c r="G42" s="61" t="s">
        <v>105</v>
      </c>
      <c r="H42" s="61">
        <v>47</v>
      </c>
      <c r="I42" s="62" t="s">
        <v>103</v>
      </c>
      <c r="J42" s="63">
        <v>2</v>
      </c>
      <c r="K42" s="64">
        <v>1028.453</v>
      </c>
      <c r="L42" s="65">
        <v>104.29013553773983</v>
      </c>
      <c r="M42" s="66"/>
      <c r="N42" s="67">
        <v>104.29013553773983</v>
      </c>
      <c r="O42" s="67">
        <v>104.20939017808956</v>
      </c>
      <c r="P42" s="67">
        <v>0</v>
      </c>
      <c r="Q42" s="67">
        <v>0</v>
      </c>
      <c r="R42" s="67">
        <v>0</v>
      </c>
      <c r="S42" s="67">
        <v>104.85436893203885</v>
      </c>
      <c r="T42" s="67">
        <v>104.18147034708933</v>
      </c>
      <c r="U42" s="67">
        <v>0</v>
      </c>
      <c r="V42" s="68">
        <v>104.35016346165168</v>
      </c>
      <c r="W42" s="66"/>
      <c r="X42" s="67">
        <v>104.35016346165168</v>
      </c>
      <c r="Y42" s="67">
        <v>104.20939017808955</v>
      </c>
      <c r="Z42" s="67">
        <v>0</v>
      </c>
      <c r="AA42" s="67">
        <v>0</v>
      </c>
      <c r="AB42" s="67">
        <v>0</v>
      </c>
      <c r="AC42" s="67">
        <v>104.85436893203884</v>
      </c>
      <c r="AD42" s="67">
        <v>104.18147034708936</v>
      </c>
      <c r="AE42" s="67">
        <v>0</v>
      </c>
      <c r="AF42" s="69"/>
      <c r="AG42" s="69">
        <v>18.53</v>
      </c>
      <c r="AH42" s="69"/>
      <c r="AI42" s="69"/>
      <c r="AJ42" s="69"/>
      <c r="AK42" s="69">
        <v>2.0599999999999996</v>
      </c>
      <c r="AL42" s="69"/>
      <c r="AM42" s="69"/>
      <c r="AN42" s="69">
        <v>36.59</v>
      </c>
      <c r="AO42" s="69"/>
      <c r="AP42" s="69"/>
      <c r="AQ42" s="69">
        <v>19.31</v>
      </c>
      <c r="AR42" s="69"/>
      <c r="AS42" s="69"/>
      <c r="AT42" s="69"/>
      <c r="AU42" s="69">
        <v>2.16</v>
      </c>
      <c r="AV42" s="69"/>
      <c r="AW42" s="69"/>
      <c r="AX42" s="69">
        <v>38.12</v>
      </c>
      <c r="AY42" s="69"/>
      <c r="CA42" s="69">
        <v>67.585</v>
      </c>
      <c r="CB42" s="69">
        <v>0</v>
      </c>
      <c r="CC42" s="69">
        <v>0</v>
      </c>
      <c r="CD42" s="69">
        <v>0</v>
      </c>
      <c r="CE42" s="69">
        <v>164.16000000000003</v>
      </c>
      <c r="CF42" s="69">
        <v>796.7079999999999</v>
      </c>
      <c r="CG42" s="69">
        <v>0</v>
      </c>
      <c r="CH42" s="69">
        <v>1028.453</v>
      </c>
      <c r="CI42" s="69">
        <v>1028.453</v>
      </c>
      <c r="CJ42" s="69"/>
      <c r="CK42" s="71">
        <v>986.1460000000002</v>
      </c>
      <c r="CL42" s="69"/>
      <c r="CM42" s="72">
        <f>IF((CK42-CL42)=0,0,(CI42-CJ42)/(CK42-CL42)*100)</f>
        <v>104.29013553773983</v>
      </c>
      <c r="CO42" s="69">
        <v>105</v>
      </c>
      <c r="CP42" s="69" t="s">
        <v>43</v>
      </c>
      <c r="CQ42" s="69">
        <v>105</v>
      </c>
      <c r="CR42" s="69">
        <v>2.5</v>
      </c>
      <c r="CS42" s="69">
        <v>107.5</v>
      </c>
      <c r="CV42" s="69">
        <v>320.80771116666654</v>
      </c>
      <c r="CW42" s="69"/>
      <c r="CX42" s="69">
        <v>334.7633709999999</v>
      </c>
      <c r="CY42" s="69"/>
      <c r="CZ42" s="69">
        <v>320.80771116666654</v>
      </c>
      <c r="DA42" s="69"/>
      <c r="DB42" s="69">
        <v>334.7633709999999</v>
      </c>
      <c r="DC42" s="69"/>
    </row>
    <row r="43" spans="1:107" s="70" customFormat="1" ht="26.25" customHeight="1">
      <c r="A43" s="1"/>
      <c r="B43" s="27"/>
      <c r="C43" s="59" t="s">
        <v>38</v>
      </c>
      <c r="D43" s="60">
        <f>ROW(C43)-13</f>
        <v>30</v>
      </c>
      <c r="E43" s="61" t="s">
        <v>100</v>
      </c>
      <c r="F43" s="61" t="s">
        <v>106</v>
      </c>
      <c r="G43" s="61" t="s">
        <v>107</v>
      </c>
      <c r="H43" s="61">
        <v>47</v>
      </c>
      <c r="I43" s="62" t="s">
        <v>103</v>
      </c>
      <c r="J43" s="63">
        <v>3</v>
      </c>
      <c r="K43" s="64">
        <v>1448.6295</v>
      </c>
      <c r="L43" s="65">
        <v>103.93593928416529</v>
      </c>
      <c r="M43" s="66"/>
      <c r="N43" s="67">
        <v>103.93593928416529</v>
      </c>
      <c r="O43" s="67">
        <v>100.05875440658049</v>
      </c>
      <c r="P43" s="67">
        <v>0</v>
      </c>
      <c r="Q43" s="67">
        <v>0</v>
      </c>
      <c r="R43" s="67">
        <v>0</v>
      </c>
      <c r="S43" s="67">
        <v>104.34782608695654</v>
      </c>
      <c r="T43" s="67">
        <v>104.18147034708936</v>
      </c>
      <c r="U43" s="67">
        <v>0</v>
      </c>
      <c r="V43" s="68">
        <v>104.26375244960163</v>
      </c>
      <c r="W43" s="66"/>
      <c r="X43" s="67">
        <v>104.26375244960163</v>
      </c>
      <c r="Y43" s="67">
        <v>104.93685188584013</v>
      </c>
      <c r="Z43" s="67">
        <v>0</v>
      </c>
      <c r="AA43" s="67">
        <v>0</v>
      </c>
      <c r="AB43" s="67">
        <v>0</v>
      </c>
      <c r="AC43" s="67">
        <v>104.34782608695654</v>
      </c>
      <c r="AD43" s="67">
        <v>104.18147034708936</v>
      </c>
      <c r="AE43" s="67">
        <v>0</v>
      </c>
      <c r="AF43" s="69"/>
      <c r="AG43" s="69">
        <v>18.25675392670157</v>
      </c>
      <c r="AH43" s="69"/>
      <c r="AI43" s="69"/>
      <c r="AJ43" s="69"/>
      <c r="AK43" s="69">
        <v>2.07</v>
      </c>
      <c r="AL43" s="69"/>
      <c r="AM43" s="69"/>
      <c r="AN43" s="69">
        <v>36.59</v>
      </c>
      <c r="AO43" s="69"/>
      <c r="AP43" s="69"/>
      <c r="AQ43" s="69">
        <v>19.15806282722513</v>
      </c>
      <c r="AR43" s="69"/>
      <c r="AS43" s="69"/>
      <c r="AT43" s="69"/>
      <c r="AU43" s="69">
        <v>2.16</v>
      </c>
      <c r="AV43" s="69"/>
      <c r="AW43" s="69"/>
      <c r="AX43" s="69">
        <v>38.12</v>
      </c>
      <c r="AY43" s="69"/>
      <c r="CA43" s="69">
        <v>89.4075</v>
      </c>
      <c r="CB43" s="69">
        <v>0</v>
      </c>
      <c r="CC43" s="69">
        <v>0</v>
      </c>
      <c r="CD43" s="69">
        <v>0</v>
      </c>
      <c r="CE43" s="69">
        <v>164.16000000000003</v>
      </c>
      <c r="CF43" s="69">
        <v>1195.062</v>
      </c>
      <c r="CG43" s="69">
        <v>0</v>
      </c>
      <c r="CH43" s="69">
        <v>1448.6295</v>
      </c>
      <c r="CI43" s="69">
        <v>1448.6295</v>
      </c>
      <c r="CJ43" s="69"/>
      <c r="CK43" s="71">
        <v>1393.7715</v>
      </c>
      <c r="CL43" s="69"/>
      <c r="CM43" s="72">
        <f>IF((CK43-CL43)=0,0,(CI43-CJ43)/(CK43-CL43)*100)</f>
        <v>103.93593928416529</v>
      </c>
      <c r="CO43" s="69">
        <v>105</v>
      </c>
      <c r="CP43" s="69" t="s">
        <v>43</v>
      </c>
      <c r="CQ43" s="69">
        <v>105</v>
      </c>
      <c r="CR43" s="69">
        <v>2.5</v>
      </c>
      <c r="CS43" s="69">
        <v>107.5</v>
      </c>
      <c r="CV43" s="69">
        <v>716.8308400000001</v>
      </c>
      <c r="CW43" s="69"/>
      <c r="CX43" s="69">
        <v>747.3947324999999</v>
      </c>
      <c r="CY43" s="69"/>
      <c r="CZ43" s="69">
        <v>716.8308400000001</v>
      </c>
      <c r="DA43" s="69"/>
      <c r="DB43" s="69">
        <v>747.3947324999999</v>
      </c>
      <c r="DC43" s="69"/>
    </row>
    <row r="44" spans="1:107" s="70" customFormat="1" ht="26.25" customHeight="1">
      <c r="A44" s="1"/>
      <c r="B44" s="27"/>
      <c r="C44" s="59" t="s">
        <v>38</v>
      </c>
      <c r="D44" s="60">
        <f>ROW(C44)-13</f>
        <v>31</v>
      </c>
      <c r="E44" s="61" t="s">
        <v>100</v>
      </c>
      <c r="F44" s="61" t="s">
        <v>108</v>
      </c>
      <c r="G44" s="61" t="s">
        <v>109</v>
      </c>
      <c r="H44" s="61">
        <v>47</v>
      </c>
      <c r="I44" s="62" t="s">
        <v>103</v>
      </c>
      <c r="J44" s="63">
        <v>3</v>
      </c>
      <c r="K44" s="64">
        <v>6856.5178639999995</v>
      </c>
      <c r="L44" s="65">
        <v>104.62289765477439</v>
      </c>
      <c r="M44" s="66"/>
      <c r="N44" s="67">
        <v>104.62289765477439</v>
      </c>
      <c r="O44" s="67">
        <v>104.23398328690807</v>
      </c>
      <c r="P44" s="67">
        <v>104.30891614186277</v>
      </c>
      <c r="Q44" s="67">
        <v>0</v>
      </c>
      <c r="R44" s="67">
        <v>104.99999999999996</v>
      </c>
      <c r="S44" s="67">
        <v>104.05405405405406</v>
      </c>
      <c r="T44" s="67">
        <v>104.18147034708936</v>
      </c>
      <c r="U44" s="67">
        <v>0</v>
      </c>
      <c r="V44" s="68">
        <v>104.28365352387065</v>
      </c>
      <c r="W44" s="66"/>
      <c r="X44" s="67">
        <v>104.28365352387065</v>
      </c>
      <c r="Y44" s="67">
        <v>104.2339832869081</v>
      </c>
      <c r="Z44" s="67">
        <v>104.30891614186275</v>
      </c>
      <c r="AA44" s="67">
        <v>0</v>
      </c>
      <c r="AB44" s="67">
        <v>104.99999999999996</v>
      </c>
      <c r="AC44" s="67">
        <v>104.05405405405406</v>
      </c>
      <c r="AD44" s="67">
        <v>104.18147034708936</v>
      </c>
      <c r="AE44" s="67">
        <v>0</v>
      </c>
      <c r="AF44" s="69"/>
      <c r="AG44" s="69">
        <v>17.950000000000003</v>
      </c>
      <c r="AH44" s="69">
        <v>30.17</v>
      </c>
      <c r="AI44" s="69"/>
      <c r="AJ44" s="69">
        <v>1878.4000000000003</v>
      </c>
      <c r="AK44" s="69">
        <v>2.9599999999999995</v>
      </c>
      <c r="AL44" s="69"/>
      <c r="AM44" s="69"/>
      <c r="AN44" s="69">
        <v>36.59</v>
      </c>
      <c r="AO44" s="69"/>
      <c r="AP44" s="69"/>
      <c r="AQ44" s="69">
        <v>18.710000000000008</v>
      </c>
      <c r="AR44" s="69">
        <v>31.46999999999999</v>
      </c>
      <c r="AS44" s="69"/>
      <c r="AT44" s="69">
        <v>1972.3199999999997</v>
      </c>
      <c r="AU44" s="69">
        <v>3.0799999999999996</v>
      </c>
      <c r="AV44" s="69"/>
      <c r="AW44" s="69"/>
      <c r="AX44" s="69">
        <v>38.120000000000005</v>
      </c>
      <c r="AY44" s="69"/>
      <c r="CA44" s="69">
        <v>1252.2603</v>
      </c>
      <c r="CB44" s="69">
        <v>501.3171</v>
      </c>
      <c r="CC44" s="69">
        <v>0</v>
      </c>
      <c r="CD44" s="69">
        <v>3599.8784639999994</v>
      </c>
      <c r="CE44" s="69">
        <v>308</v>
      </c>
      <c r="CF44" s="69">
        <v>1195.062</v>
      </c>
      <c r="CG44" s="69">
        <v>0</v>
      </c>
      <c r="CH44" s="69">
        <v>6856.5178639999995</v>
      </c>
      <c r="CI44" s="69">
        <v>6856.5178639999995</v>
      </c>
      <c r="CJ44" s="69"/>
      <c r="CK44" s="71">
        <v>6553.55378</v>
      </c>
      <c r="CL44" s="69"/>
      <c r="CM44" s="72">
        <f>IF((CK44-CL44)=0,0,(CI44-CJ44)/(CK44-CL44)*100)</f>
        <v>104.62289765477439</v>
      </c>
      <c r="CO44" s="69">
        <v>105</v>
      </c>
      <c r="CP44" s="69" t="s">
        <v>43</v>
      </c>
      <c r="CQ44" s="69">
        <v>105</v>
      </c>
      <c r="CR44" s="69">
        <v>2.5</v>
      </c>
      <c r="CS44" s="69">
        <v>107.5</v>
      </c>
      <c r="CV44" s="69">
        <v>3731.7617234298673</v>
      </c>
      <c r="CW44" s="69"/>
      <c r="CX44" s="69">
        <v>3891.617465998027</v>
      </c>
      <c r="CY44" s="69"/>
      <c r="CZ44" s="69">
        <v>3731.7617234298673</v>
      </c>
      <c r="DA44" s="69"/>
      <c r="DB44" s="69">
        <v>3891.617465998027</v>
      </c>
      <c r="DC44" s="69"/>
    </row>
    <row r="45" spans="1:107" s="70" customFormat="1" ht="26.25" customHeight="1">
      <c r="A45" s="1"/>
      <c r="B45" s="27"/>
      <c r="C45" s="59" t="s">
        <v>38</v>
      </c>
      <c r="D45" s="60">
        <f>ROW(C45)-13</f>
        <v>32</v>
      </c>
      <c r="E45" s="61" t="s">
        <v>100</v>
      </c>
      <c r="F45" s="61" t="s">
        <v>110</v>
      </c>
      <c r="G45" s="61" t="s">
        <v>111</v>
      </c>
      <c r="H45" s="61">
        <v>47</v>
      </c>
      <c r="I45" s="62" t="s">
        <v>103</v>
      </c>
      <c r="J45" s="63">
        <v>3</v>
      </c>
      <c r="K45" s="64">
        <v>1479.132</v>
      </c>
      <c r="L45" s="65">
        <v>104.12030418154595</v>
      </c>
      <c r="M45" s="66"/>
      <c r="N45" s="67">
        <v>104.12030418154595</v>
      </c>
      <c r="O45" s="67">
        <v>103.20831450519657</v>
      </c>
      <c r="P45" s="67">
        <v>0</v>
      </c>
      <c r="Q45" s="67">
        <v>0</v>
      </c>
      <c r="R45" s="67">
        <v>0</v>
      </c>
      <c r="S45" s="67">
        <v>104.34782608695654</v>
      </c>
      <c r="T45" s="67">
        <v>104.18147034708936</v>
      </c>
      <c r="U45" s="67">
        <v>0</v>
      </c>
      <c r="V45" s="68">
        <v>104.16422822300848</v>
      </c>
      <c r="W45" s="66"/>
      <c r="X45" s="67">
        <v>104.16422822300848</v>
      </c>
      <c r="Y45" s="67">
        <v>103.20831450519658</v>
      </c>
      <c r="Z45" s="67">
        <v>0</v>
      </c>
      <c r="AA45" s="67">
        <v>0</v>
      </c>
      <c r="AB45" s="67">
        <v>0</v>
      </c>
      <c r="AC45" s="67">
        <v>104.34782608695654</v>
      </c>
      <c r="AD45" s="67">
        <v>104.18147034708933</v>
      </c>
      <c r="AE45" s="67">
        <v>0</v>
      </c>
      <c r="AF45" s="69"/>
      <c r="AG45" s="69">
        <v>22.13</v>
      </c>
      <c r="AH45" s="69"/>
      <c r="AI45" s="69"/>
      <c r="AJ45" s="69"/>
      <c r="AK45" s="69">
        <v>2.07</v>
      </c>
      <c r="AL45" s="69"/>
      <c r="AM45" s="69"/>
      <c r="AN45" s="69">
        <v>36.59000000000001</v>
      </c>
      <c r="AO45" s="69"/>
      <c r="AP45" s="69"/>
      <c r="AQ45" s="69">
        <v>22.84</v>
      </c>
      <c r="AR45" s="69"/>
      <c r="AS45" s="69"/>
      <c r="AT45" s="69"/>
      <c r="AU45" s="69">
        <v>2.1600000000000006</v>
      </c>
      <c r="AV45" s="69"/>
      <c r="AW45" s="69"/>
      <c r="AX45" s="69">
        <v>38.120000000000005</v>
      </c>
      <c r="AY45" s="69"/>
      <c r="CA45" s="69">
        <v>119.91</v>
      </c>
      <c r="CB45" s="69">
        <v>0</v>
      </c>
      <c r="CC45" s="69">
        <v>0</v>
      </c>
      <c r="CD45" s="69">
        <v>0</v>
      </c>
      <c r="CE45" s="69">
        <v>164.16000000000003</v>
      </c>
      <c r="CF45" s="69">
        <v>1195.062</v>
      </c>
      <c r="CG45" s="69">
        <v>0</v>
      </c>
      <c r="CH45" s="69">
        <v>1479.132</v>
      </c>
      <c r="CI45" s="69">
        <v>1479.132</v>
      </c>
      <c r="CJ45" s="69"/>
      <c r="CK45" s="71">
        <v>1420.5990000000002</v>
      </c>
      <c r="CL45" s="69"/>
      <c r="CM45" s="72">
        <f>IF((CK45-CL45)=0,0,(CI45-CJ45)/(CK45-CL45)*100)</f>
        <v>104.12030418154595</v>
      </c>
      <c r="CO45" s="69">
        <v>105</v>
      </c>
      <c r="CP45" s="69" t="s">
        <v>43</v>
      </c>
      <c r="CQ45" s="69">
        <v>105</v>
      </c>
      <c r="CR45" s="69">
        <v>2.5</v>
      </c>
      <c r="CS45" s="69">
        <v>107.5</v>
      </c>
      <c r="CV45" s="69">
        <v>226.92411400000003</v>
      </c>
      <c r="CW45" s="69"/>
      <c r="CX45" s="69">
        <v>236.37375199999997</v>
      </c>
      <c r="CY45" s="69"/>
      <c r="CZ45" s="69">
        <v>226.92411400000003</v>
      </c>
      <c r="DA45" s="69"/>
      <c r="DB45" s="69">
        <v>236.37375199999997</v>
      </c>
      <c r="DC45" s="69"/>
    </row>
    <row r="46" spans="1:107" s="70" customFormat="1" ht="26.25" customHeight="1">
      <c r="A46" s="1"/>
      <c r="B46" s="27"/>
      <c r="C46" s="59" t="s">
        <v>38</v>
      </c>
      <c r="D46" s="60">
        <f>ROW(C46)-13</f>
        <v>33</v>
      </c>
      <c r="E46" s="61" t="s">
        <v>112</v>
      </c>
      <c r="F46" s="61" t="s">
        <v>113</v>
      </c>
      <c r="G46" s="61" t="s">
        <v>114</v>
      </c>
      <c r="H46" s="61">
        <v>21</v>
      </c>
      <c r="I46" s="62" t="s">
        <v>115</v>
      </c>
      <c r="J46" s="63">
        <v>3</v>
      </c>
      <c r="K46" s="64">
        <v>1818.62476</v>
      </c>
      <c r="L46" s="65">
        <v>104.02109559822645</v>
      </c>
      <c r="M46" s="66"/>
      <c r="N46" s="67">
        <v>104.02109559822645</v>
      </c>
      <c r="O46" s="67">
        <v>102.05319645356977</v>
      </c>
      <c r="P46" s="67">
        <v>0</v>
      </c>
      <c r="Q46" s="67">
        <v>0</v>
      </c>
      <c r="R46" s="67">
        <v>0</v>
      </c>
      <c r="S46" s="67">
        <v>104.34782608695654</v>
      </c>
      <c r="T46" s="67">
        <v>104.18147034708936</v>
      </c>
      <c r="U46" s="67">
        <v>104.16666666666666</v>
      </c>
      <c r="V46" s="68">
        <v>104.10565695796876</v>
      </c>
      <c r="W46" s="66"/>
      <c r="X46" s="67">
        <v>104.10565695796876</v>
      </c>
      <c r="Y46" s="67">
        <v>102.05319645356977</v>
      </c>
      <c r="Z46" s="67">
        <v>0</v>
      </c>
      <c r="AA46" s="67">
        <v>0</v>
      </c>
      <c r="AB46" s="67">
        <v>0</v>
      </c>
      <c r="AC46" s="67">
        <v>104.34782608695654</v>
      </c>
      <c r="AD46" s="67">
        <v>104.18147034708936</v>
      </c>
      <c r="AE46" s="67">
        <v>104.16666666666666</v>
      </c>
      <c r="AF46" s="69"/>
      <c r="AG46" s="69">
        <v>21.429999999999996</v>
      </c>
      <c r="AH46" s="69"/>
      <c r="AI46" s="69"/>
      <c r="AJ46" s="69"/>
      <c r="AK46" s="69">
        <v>2.07</v>
      </c>
      <c r="AL46" s="69"/>
      <c r="AM46" s="69"/>
      <c r="AN46" s="69">
        <v>36.59</v>
      </c>
      <c r="AO46" s="69">
        <v>480.00000000000006</v>
      </c>
      <c r="AP46" s="69"/>
      <c r="AQ46" s="69">
        <v>21.87</v>
      </c>
      <c r="AR46" s="69"/>
      <c r="AS46" s="69"/>
      <c r="AT46" s="69"/>
      <c r="AU46" s="69">
        <v>2.16</v>
      </c>
      <c r="AV46" s="69"/>
      <c r="AW46" s="69"/>
      <c r="AX46" s="69">
        <v>38.12</v>
      </c>
      <c r="AY46" s="69">
        <v>500</v>
      </c>
      <c r="CA46" s="69">
        <v>137.781</v>
      </c>
      <c r="CB46" s="69">
        <v>0</v>
      </c>
      <c r="CC46" s="69">
        <v>0</v>
      </c>
      <c r="CD46" s="69">
        <v>0</v>
      </c>
      <c r="CE46" s="69">
        <v>79.78176</v>
      </c>
      <c r="CF46" s="69">
        <v>1195.062</v>
      </c>
      <c r="CG46" s="69">
        <v>406</v>
      </c>
      <c r="CH46" s="69">
        <v>1818.62476</v>
      </c>
      <c r="CI46" s="69">
        <v>1818.62476</v>
      </c>
      <c r="CJ46" s="69"/>
      <c r="CK46" s="71">
        <v>1748.32302</v>
      </c>
      <c r="CL46" s="69"/>
      <c r="CM46" s="72">
        <f>IF((CK46-CL46)=0,0,(CI46-CJ46)/(CK46-CL46)*100)</f>
        <v>104.02109559822645</v>
      </c>
      <c r="CO46" s="69">
        <v>105</v>
      </c>
      <c r="CP46" s="69" t="s">
        <v>43</v>
      </c>
      <c r="CQ46" s="69">
        <v>105</v>
      </c>
      <c r="CR46" s="69">
        <v>2.5</v>
      </c>
      <c r="CS46" s="69">
        <v>107.5</v>
      </c>
      <c r="CV46" s="69">
        <v>477.54742300000004</v>
      </c>
      <c r="CW46" s="69"/>
      <c r="CX46" s="69">
        <v>497.153882</v>
      </c>
      <c r="CY46" s="69"/>
      <c r="CZ46" s="69">
        <v>477.54742300000004</v>
      </c>
      <c r="DA46" s="69"/>
      <c r="DB46" s="69">
        <v>497.153882</v>
      </c>
      <c r="DC46" s="69"/>
    </row>
    <row r="47" spans="1:107" s="70" customFormat="1" ht="26.25" customHeight="1">
      <c r="A47" s="1"/>
      <c r="B47" s="27"/>
      <c r="C47" s="59" t="s">
        <v>38</v>
      </c>
      <c r="D47" s="60">
        <f>ROW(C47)-13</f>
        <v>34</v>
      </c>
      <c r="E47" s="61" t="s">
        <v>112</v>
      </c>
      <c r="F47" s="61" t="s">
        <v>116</v>
      </c>
      <c r="G47" s="61" t="s">
        <v>117</v>
      </c>
      <c r="H47" s="61">
        <v>21</v>
      </c>
      <c r="I47" s="62" t="s">
        <v>115</v>
      </c>
      <c r="J47" s="63">
        <v>3</v>
      </c>
      <c r="K47" s="64">
        <v>1736.3395999999998</v>
      </c>
      <c r="L47" s="65">
        <v>103.98456682160091</v>
      </c>
      <c r="M47" s="66"/>
      <c r="N47" s="67">
        <v>103.98456682160091</v>
      </c>
      <c r="O47" s="67">
        <v>101.41532454856028</v>
      </c>
      <c r="P47" s="67">
        <v>0</v>
      </c>
      <c r="Q47" s="67">
        <v>0</v>
      </c>
      <c r="R47" s="67">
        <v>0</v>
      </c>
      <c r="S47" s="67">
        <v>104.34782608695654</v>
      </c>
      <c r="T47" s="67">
        <v>104.18147034708936</v>
      </c>
      <c r="U47" s="67">
        <v>104.16666666666667</v>
      </c>
      <c r="V47" s="68">
        <v>104.14730773048144</v>
      </c>
      <c r="W47" s="66"/>
      <c r="X47" s="67">
        <v>104.14730773048144</v>
      </c>
      <c r="Y47" s="67">
        <v>103.44684107677564</v>
      </c>
      <c r="Z47" s="67">
        <v>0</v>
      </c>
      <c r="AA47" s="67">
        <v>0</v>
      </c>
      <c r="AB47" s="67">
        <v>0</v>
      </c>
      <c r="AC47" s="67">
        <v>104.34782608695654</v>
      </c>
      <c r="AD47" s="67">
        <v>104.18147034708933</v>
      </c>
      <c r="AE47" s="67">
        <v>104.16666666666667</v>
      </c>
      <c r="AF47" s="69"/>
      <c r="AG47" s="69">
        <v>20.08761194029851</v>
      </c>
      <c r="AH47" s="69"/>
      <c r="AI47" s="69"/>
      <c r="AJ47" s="69"/>
      <c r="AK47" s="69">
        <v>2.07</v>
      </c>
      <c r="AL47" s="69"/>
      <c r="AM47" s="69"/>
      <c r="AN47" s="69">
        <v>36.59</v>
      </c>
      <c r="AO47" s="69">
        <v>480</v>
      </c>
      <c r="AP47" s="69"/>
      <c r="AQ47" s="69">
        <v>20.780000000000005</v>
      </c>
      <c r="AR47" s="69"/>
      <c r="AS47" s="69"/>
      <c r="AT47" s="69"/>
      <c r="AU47" s="69">
        <v>2.16</v>
      </c>
      <c r="AV47" s="69"/>
      <c r="AW47" s="69"/>
      <c r="AX47" s="69">
        <v>38.11999999999999</v>
      </c>
      <c r="AY47" s="69">
        <v>500</v>
      </c>
      <c r="CA47" s="69">
        <v>122.18639999999999</v>
      </c>
      <c r="CB47" s="69">
        <v>0</v>
      </c>
      <c r="CC47" s="69">
        <v>0</v>
      </c>
      <c r="CD47" s="69">
        <v>0</v>
      </c>
      <c r="CE47" s="69">
        <v>60.09120000000001</v>
      </c>
      <c r="CF47" s="69">
        <v>1195.062</v>
      </c>
      <c r="CG47" s="69">
        <v>359</v>
      </c>
      <c r="CH47" s="69">
        <v>1736.3395999999998</v>
      </c>
      <c r="CI47" s="69">
        <v>1736.3395999999998</v>
      </c>
      <c r="CJ47" s="69"/>
      <c r="CK47" s="71">
        <v>1669.8051</v>
      </c>
      <c r="CL47" s="69"/>
      <c r="CM47" s="72">
        <f>IF((CK47-CL47)=0,0,(CI47-CJ47)/(CK47-CL47)*100)</f>
        <v>103.98456682160091</v>
      </c>
      <c r="CO47" s="69">
        <v>105</v>
      </c>
      <c r="CP47" s="69" t="s">
        <v>43</v>
      </c>
      <c r="CQ47" s="69">
        <v>105</v>
      </c>
      <c r="CR47" s="69">
        <v>2.5</v>
      </c>
      <c r="CS47" s="69">
        <v>107.5</v>
      </c>
      <c r="CV47" s="69">
        <v>1143.4616571000001</v>
      </c>
      <c r="CW47" s="69"/>
      <c r="CX47" s="69">
        <v>1190.8845307999998</v>
      </c>
      <c r="CY47" s="69"/>
      <c r="CZ47" s="69">
        <v>1143.4616571000001</v>
      </c>
      <c r="DA47" s="69"/>
      <c r="DB47" s="69">
        <v>1190.8845307999998</v>
      </c>
      <c r="DC47" s="69"/>
    </row>
    <row r="48" spans="1:107" s="70" customFormat="1" ht="26.25" customHeight="1">
      <c r="A48" s="1"/>
      <c r="B48" s="27"/>
      <c r="C48" s="59" t="s">
        <v>38</v>
      </c>
      <c r="D48" s="60">
        <f>ROW(C48)-13</f>
        <v>35</v>
      </c>
      <c r="E48" s="61" t="s">
        <v>112</v>
      </c>
      <c r="F48" s="61" t="s">
        <v>118</v>
      </c>
      <c r="G48" s="61" t="s">
        <v>119</v>
      </c>
      <c r="H48" s="61">
        <v>21</v>
      </c>
      <c r="I48" s="62" t="s">
        <v>115</v>
      </c>
      <c r="J48" s="63">
        <v>3</v>
      </c>
      <c r="K48" s="64">
        <v>5278.5255</v>
      </c>
      <c r="L48" s="65">
        <v>104.68970733492588</v>
      </c>
      <c r="M48" s="66"/>
      <c r="N48" s="67">
        <v>104.68970733492588</v>
      </c>
      <c r="O48" s="67">
        <v>103.04568527918785</v>
      </c>
      <c r="P48" s="67">
        <v>0</v>
      </c>
      <c r="Q48" s="67">
        <v>0</v>
      </c>
      <c r="R48" s="67">
        <v>105.0388726919339</v>
      </c>
      <c r="S48" s="67">
        <v>104.34782608695654</v>
      </c>
      <c r="T48" s="67">
        <v>104.18147034708936</v>
      </c>
      <c r="U48" s="67">
        <v>104.16666666666667</v>
      </c>
      <c r="V48" s="68">
        <v>104.11145500009506</v>
      </c>
      <c r="W48" s="66"/>
      <c r="X48" s="67">
        <v>104.11145500009506</v>
      </c>
      <c r="Y48" s="67">
        <v>103.04568527918782</v>
      </c>
      <c r="Z48" s="67">
        <v>0</v>
      </c>
      <c r="AA48" s="67">
        <v>0</v>
      </c>
      <c r="AB48" s="67">
        <v>105.0388726919339</v>
      </c>
      <c r="AC48" s="67">
        <v>104.34782608695652</v>
      </c>
      <c r="AD48" s="67">
        <v>104.18147034708933</v>
      </c>
      <c r="AE48" s="67">
        <v>104.16666666666666</v>
      </c>
      <c r="AF48" s="69"/>
      <c r="AG48" s="69">
        <v>25.61</v>
      </c>
      <c r="AH48" s="69"/>
      <c r="AI48" s="69"/>
      <c r="AJ48" s="69">
        <v>2058.0000000000005</v>
      </c>
      <c r="AK48" s="69">
        <v>2.07</v>
      </c>
      <c r="AL48" s="69"/>
      <c r="AM48" s="69"/>
      <c r="AN48" s="69">
        <v>36.59</v>
      </c>
      <c r="AO48" s="69">
        <v>480.00000000000006</v>
      </c>
      <c r="AP48" s="69"/>
      <c r="AQ48" s="69">
        <v>26.390000000000004</v>
      </c>
      <c r="AR48" s="69"/>
      <c r="AS48" s="69"/>
      <c r="AT48" s="69">
        <v>2161.7000000000003</v>
      </c>
      <c r="AU48" s="69">
        <v>2.1599999999999997</v>
      </c>
      <c r="AV48" s="69"/>
      <c r="AW48" s="69"/>
      <c r="AX48" s="69">
        <v>38.12</v>
      </c>
      <c r="AY48" s="69">
        <v>500</v>
      </c>
      <c r="CA48" s="69">
        <v>229.59300000000002</v>
      </c>
      <c r="CB48" s="69">
        <v>0</v>
      </c>
      <c r="CC48" s="69">
        <v>0</v>
      </c>
      <c r="CD48" s="69">
        <v>3443.5880999999995</v>
      </c>
      <c r="CE48" s="69">
        <v>60.7824</v>
      </c>
      <c r="CF48" s="69">
        <v>1195.062</v>
      </c>
      <c r="CG48" s="69">
        <v>349.5</v>
      </c>
      <c r="CH48" s="69">
        <v>5278.5255</v>
      </c>
      <c r="CI48" s="69">
        <v>5278.5255</v>
      </c>
      <c r="CJ48" s="69"/>
      <c r="CK48" s="71">
        <v>5042.067300000001</v>
      </c>
      <c r="CL48" s="69"/>
      <c r="CM48" s="72">
        <f>IF((CK48-CL48)=0,0,(CI48-CJ48)/(CK48-CL48)*100)</f>
        <v>104.68970733492588</v>
      </c>
      <c r="CO48" s="69">
        <v>105</v>
      </c>
      <c r="CP48" s="69" t="s">
        <v>43</v>
      </c>
      <c r="CQ48" s="69">
        <v>105</v>
      </c>
      <c r="CR48" s="69">
        <v>2.5</v>
      </c>
      <c r="CS48" s="69">
        <v>107.5</v>
      </c>
      <c r="CV48" s="69">
        <v>1347.887510999984</v>
      </c>
      <c r="CW48" s="69"/>
      <c r="CX48" s="69">
        <v>1403.3052994666498</v>
      </c>
      <c r="CY48" s="69"/>
      <c r="CZ48" s="69">
        <v>1347.887510999984</v>
      </c>
      <c r="DA48" s="69"/>
      <c r="DB48" s="69">
        <v>1403.3052994666498</v>
      </c>
      <c r="DC48" s="69"/>
    </row>
    <row r="49" spans="1:107" s="70" customFormat="1" ht="26.25" customHeight="1">
      <c r="A49" s="1"/>
      <c r="B49" s="27"/>
      <c r="C49" s="59" t="s">
        <v>38</v>
      </c>
      <c r="D49" s="60">
        <f>ROW(C49)-13</f>
        <v>36</v>
      </c>
      <c r="E49" s="61" t="s">
        <v>112</v>
      </c>
      <c r="F49" s="61" t="s">
        <v>120</v>
      </c>
      <c r="G49" s="61" t="s">
        <v>121</v>
      </c>
      <c r="H49" s="61">
        <v>21</v>
      </c>
      <c r="I49" s="62" t="s">
        <v>115</v>
      </c>
      <c r="J49" s="63">
        <v>3</v>
      </c>
      <c r="K49" s="64">
        <v>4215.6381599999995</v>
      </c>
      <c r="L49" s="65">
        <v>103.95267056742597</v>
      </c>
      <c r="M49" s="66"/>
      <c r="N49" s="67">
        <v>103.95267056742597</v>
      </c>
      <c r="O49" s="67">
        <v>104.27350427350426</v>
      </c>
      <c r="P49" s="67">
        <v>103.87367382186035</v>
      </c>
      <c r="Q49" s="67">
        <v>0</v>
      </c>
      <c r="R49" s="67">
        <v>103.77599112836151</v>
      </c>
      <c r="S49" s="67">
        <v>104.05405405405406</v>
      </c>
      <c r="T49" s="67">
        <v>104.18147034708936</v>
      </c>
      <c r="U49" s="67">
        <v>104.16666666666667</v>
      </c>
      <c r="V49" s="68">
        <v>104.1452729936993</v>
      </c>
      <c r="W49" s="66"/>
      <c r="X49" s="67">
        <v>104.1452729936993</v>
      </c>
      <c r="Y49" s="67">
        <v>104.27350427350429</v>
      </c>
      <c r="Z49" s="67">
        <v>103.87367382186035</v>
      </c>
      <c r="AA49" s="67">
        <v>0</v>
      </c>
      <c r="AB49" s="67">
        <v>103.77599112836151</v>
      </c>
      <c r="AC49" s="67">
        <v>104.05405405405403</v>
      </c>
      <c r="AD49" s="67">
        <v>104.18147034708933</v>
      </c>
      <c r="AE49" s="67">
        <v>104.16666666666667</v>
      </c>
      <c r="AF49" s="69"/>
      <c r="AG49" s="69">
        <v>31.59</v>
      </c>
      <c r="AH49" s="69">
        <v>40.53</v>
      </c>
      <c r="AI49" s="69"/>
      <c r="AJ49" s="69">
        <v>1803.4999999999998</v>
      </c>
      <c r="AK49" s="69">
        <v>2.96</v>
      </c>
      <c r="AL49" s="69"/>
      <c r="AM49" s="69"/>
      <c r="AN49" s="69">
        <v>36.59000000000001</v>
      </c>
      <c r="AO49" s="69">
        <v>480</v>
      </c>
      <c r="AP49" s="69"/>
      <c r="AQ49" s="69">
        <v>32.94</v>
      </c>
      <c r="AR49" s="69">
        <v>42.1</v>
      </c>
      <c r="AS49" s="69"/>
      <c r="AT49" s="69">
        <v>1871.6</v>
      </c>
      <c r="AU49" s="69">
        <v>3.0799999999999996</v>
      </c>
      <c r="AV49" s="69"/>
      <c r="AW49" s="69"/>
      <c r="AX49" s="69">
        <v>38.120000000000005</v>
      </c>
      <c r="AY49" s="69">
        <v>500</v>
      </c>
      <c r="CA49" s="69">
        <v>133.86816</v>
      </c>
      <c r="CB49" s="69">
        <v>171.0944</v>
      </c>
      <c r="CC49" s="69">
        <v>0</v>
      </c>
      <c r="CD49" s="69">
        <v>2223.4608</v>
      </c>
      <c r="CE49" s="69">
        <v>122.1528</v>
      </c>
      <c r="CF49" s="69">
        <v>1195.062</v>
      </c>
      <c r="CG49" s="69">
        <v>370</v>
      </c>
      <c r="CH49" s="69">
        <v>4215.6381599999995</v>
      </c>
      <c r="CI49" s="69">
        <v>4215.6381599999995</v>
      </c>
      <c r="CJ49" s="69"/>
      <c r="CK49" s="71">
        <v>4055.3437799999997</v>
      </c>
      <c r="CL49" s="69"/>
      <c r="CM49" s="72">
        <f>IF((CK49-CL49)=0,0,(CI49-CJ49)/(CK49-CL49)*100)</f>
        <v>103.95267056742597</v>
      </c>
      <c r="CO49" s="69">
        <v>105</v>
      </c>
      <c r="CP49" s="69" t="s">
        <v>43</v>
      </c>
      <c r="CQ49" s="69">
        <v>105</v>
      </c>
      <c r="CR49" s="69">
        <v>2.5</v>
      </c>
      <c r="CS49" s="69">
        <v>107.5</v>
      </c>
      <c r="CV49" s="69">
        <v>2492.7170321566828</v>
      </c>
      <c r="CW49" s="69"/>
      <c r="CX49" s="69">
        <v>2596.046958100016</v>
      </c>
      <c r="CY49" s="69"/>
      <c r="CZ49" s="69">
        <v>2492.7170321566828</v>
      </c>
      <c r="DA49" s="69"/>
      <c r="DB49" s="69">
        <v>2596.046958100016</v>
      </c>
      <c r="DC49" s="69"/>
    </row>
    <row r="50" spans="1:107" s="70" customFormat="1" ht="26.25" customHeight="1">
      <c r="A50" s="1"/>
      <c r="B50" s="27"/>
      <c r="C50" s="59" t="s">
        <v>38</v>
      </c>
      <c r="D50" s="60">
        <f>ROW(C50)-13</f>
        <v>37</v>
      </c>
      <c r="E50" s="61" t="s">
        <v>122</v>
      </c>
      <c r="F50" s="61" t="s">
        <v>123</v>
      </c>
      <c r="G50" s="61" t="s">
        <v>124</v>
      </c>
      <c r="H50" s="61">
        <v>8</v>
      </c>
      <c r="I50" s="62" t="s">
        <v>125</v>
      </c>
      <c r="J50" s="63">
        <v>3</v>
      </c>
      <c r="K50" s="64">
        <v>6754.019895920001</v>
      </c>
      <c r="L50" s="65">
        <v>104.072020539949</v>
      </c>
      <c r="M50" s="66"/>
      <c r="N50" s="67">
        <v>104.072020539949</v>
      </c>
      <c r="O50" s="67">
        <v>102.89389067524115</v>
      </c>
      <c r="P50" s="67">
        <v>104.99999999999999</v>
      </c>
      <c r="Q50" s="67">
        <v>105.00000000000003</v>
      </c>
      <c r="R50" s="67">
        <v>104.99999999999999</v>
      </c>
      <c r="S50" s="67">
        <v>104.05405405405406</v>
      </c>
      <c r="T50" s="67">
        <v>104.19002655650638</v>
      </c>
      <c r="U50" s="67">
        <v>100</v>
      </c>
      <c r="V50" s="68">
        <v>104.51075613211638</v>
      </c>
      <c r="W50" s="66"/>
      <c r="X50" s="67">
        <v>104.51075613211638</v>
      </c>
      <c r="Y50" s="67">
        <v>102.89389067524111</v>
      </c>
      <c r="Z50" s="67">
        <v>105.00000000000003</v>
      </c>
      <c r="AA50" s="67">
        <v>104.99999999999996</v>
      </c>
      <c r="AB50" s="67">
        <v>105.0001246450875</v>
      </c>
      <c r="AC50" s="67">
        <v>104.05405405405406</v>
      </c>
      <c r="AD50" s="67">
        <v>104.15106240964884</v>
      </c>
      <c r="AE50" s="67">
        <v>100</v>
      </c>
      <c r="AF50" s="69"/>
      <c r="AG50" s="69">
        <v>21.769999999999996</v>
      </c>
      <c r="AH50" s="69">
        <v>33.959999999999994</v>
      </c>
      <c r="AI50" s="69">
        <v>100.2731639319592</v>
      </c>
      <c r="AJ50" s="69">
        <v>1209.0180798164881</v>
      </c>
      <c r="AK50" s="69">
        <v>2.96</v>
      </c>
      <c r="AL50" s="69"/>
      <c r="AM50" s="69">
        <v>6.28</v>
      </c>
      <c r="AN50" s="69">
        <v>33.89</v>
      </c>
      <c r="AO50" s="69">
        <v>600</v>
      </c>
      <c r="AP50" s="69"/>
      <c r="AQ50" s="69">
        <v>22.399999999999988</v>
      </c>
      <c r="AR50" s="69">
        <v>35.657999999999994</v>
      </c>
      <c r="AS50" s="69">
        <v>105.28682212855712</v>
      </c>
      <c r="AT50" s="69">
        <v>1269.470490788956</v>
      </c>
      <c r="AU50" s="69">
        <v>3.0799999999999996</v>
      </c>
      <c r="AV50" s="69"/>
      <c r="AW50" s="69">
        <v>6.54</v>
      </c>
      <c r="AX50" s="69">
        <v>35.31</v>
      </c>
      <c r="AY50" s="69">
        <v>600</v>
      </c>
      <c r="CA50" s="69">
        <v>510.71999999999997</v>
      </c>
      <c r="CB50" s="69">
        <v>813.0023999999999</v>
      </c>
      <c r="CC50" s="69">
        <v>1165.09554</v>
      </c>
      <c r="CD50" s="69">
        <v>2134.79795592</v>
      </c>
      <c r="CE50" s="69">
        <v>206.36</v>
      </c>
      <c r="CF50" s="69">
        <v>1144.0440000000003</v>
      </c>
      <c r="CG50" s="69">
        <v>780</v>
      </c>
      <c r="CH50" s="69">
        <v>6754.019895920001</v>
      </c>
      <c r="CI50" s="69">
        <v>6754.019895920001</v>
      </c>
      <c r="CJ50" s="69"/>
      <c r="CK50" s="71">
        <v>6489.7557104</v>
      </c>
      <c r="CL50" s="69"/>
      <c r="CM50" s="72">
        <f>IF((CK50-CL50)=0,0,(CI50-CJ50)/(CK50-CL50)*100)</f>
        <v>104.072020539949</v>
      </c>
      <c r="CO50" s="69">
        <v>105</v>
      </c>
      <c r="CP50" s="69" t="s">
        <v>43</v>
      </c>
      <c r="CQ50" s="69">
        <v>105</v>
      </c>
      <c r="CR50" s="69">
        <v>2.5</v>
      </c>
      <c r="CS50" s="69">
        <v>107.5</v>
      </c>
      <c r="CV50" s="69">
        <v>10691.550286288582</v>
      </c>
      <c r="CW50" s="69"/>
      <c r="CX50" s="69">
        <v>11173.820046445651</v>
      </c>
      <c r="CY50" s="69"/>
      <c r="CZ50" s="69">
        <v>10691.550286288582</v>
      </c>
      <c r="DA50" s="69"/>
      <c r="DB50" s="69">
        <v>11173.820046445651</v>
      </c>
      <c r="DC50" s="69"/>
    </row>
    <row r="51" spans="1:107" s="70" customFormat="1" ht="26.25" customHeight="1">
      <c r="A51" s="1"/>
      <c r="B51" s="27"/>
      <c r="C51" s="59" t="s">
        <v>38</v>
      </c>
      <c r="D51" s="60">
        <f>ROW(C51)-13</f>
        <v>38</v>
      </c>
      <c r="E51" s="61" t="s">
        <v>122</v>
      </c>
      <c r="F51" s="61" t="s">
        <v>126</v>
      </c>
      <c r="G51" s="61" t="s">
        <v>127</v>
      </c>
      <c r="H51" s="61">
        <v>8</v>
      </c>
      <c r="I51" s="62" t="s">
        <v>125</v>
      </c>
      <c r="J51" s="63">
        <v>3</v>
      </c>
      <c r="K51" s="64">
        <v>4588.4853</v>
      </c>
      <c r="L51" s="65">
        <v>103.90243723494861</v>
      </c>
      <c r="M51" s="66"/>
      <c r="N51" s="67">
        <v>103.90243723494861</v>
      </c>
      <c r="O51" s="67">
        <v>104.98687664041996</v>
      </c>
      <c r="P51" s="67">
        <v>0</v>
      </c>
      <c r="Q51" s="67">
        <v>0</v>
      </c>
      <c r="R51" s="67">
        <v>104.0582101867827</v>
      </c>
      <c r="S51" s="67">
        <v>104.34782608695654</v>
      </c>
      <c r="T51" s="67">
        <v>104.19002655650635</v>
      </c>
      <c r="U51" s="67">
        <v>100</v>
      </c>
      <c r="V51" s="68">
        <v>103.38770821919599</v>
      </c>
      <c r="W51" s="66"/>
      <c r="X51" s="67">
        <v>103.38770821919599</v>
      </c>
      <c r="Y51" s="67">
        <v>104.98687664041992</v>
      </c>
      <c r="Z51" s="67">
        <v>0</v>
      </c>
      <c r="AA51" s="67">
        <v>0</v>
      </c>
      <c r="AB51" s="67">
        <v>104.0582101867827</v>
      </c>
      <c r="AC51" s="67">
        <v>104.34782608695654</v>
      </c>
      <c r="AD51" s="67">
        <v>104.19002655650638</v>
      </c>
      <c r="AE51" s="67">
        <v>100</v>
      </c>
      <c r="AF51" s="69"/>
      <c r="AG51" s="69">
        <v>38.1</v>
      </c>
      <c r="AH51" s="69"/>
      <c r="AI51" s="69"/>
      <c r="AJ51" s="69">
        <v>2666.2</v>
      </c>
      <c r="AK51" s="69">
        <v>2.07</v>
      </c>
      <c r="AL51" s="69"/>
      <c r="AM51" s="69"/>
      <c r="AN51" s="69">
        <v>33.88999999999999</v>
      </c>
      <c r="AO51" s="69">
        <v>600</v>
      </c>
      <c r="AP51" s="69"/>
      <c r="AQ51" s="69">
        <v>39.99999999999999</v>
      </c>
      <c r="AR51" s="69"/>
      <c r="AS51" s="69"/>
      <c r="AT51" s="69">
        <v>2774.4</v>
      </c>
      <c r="AU51" s="69">
        <v>2.16</v>
      </c>
      <c r="AV51" s="69"/>
      <c r="AW51" s="69"/>
      <c r="AX51" s="69">
        <v>35.31000000000001</v>
      </c>
      <c r="AY51" s="69">
        <v>600</v>
      </c>
      <c r="CA51" s="69">
        <v>420</v>
      </c>
      <c r="CB51" s="69">
        <v>0</v>
      </c>
      <c r="CC51" s="69">
        <v>0</v>
      </c>
      <c r="CD51" s="69">
        <v>2696.7168</v>
      </c>
      <c r="CE51" s="69">
        <v>64.80000000000001</v>
      </c>
      <c r="CF51" s="69">
        <v>1106.9685</v>
      </c>
      <c r="CG51" s="69">
        <v>300</v>
      </c>
      <c r="CH51" s="69">
        <v>4588.4853</v>
      </c>
      <c r="CI51" s="69">
        <v>4588.4853</v>
      </c>
      <c r="CJ51" s="69"/>
      <c r="CK51" s="71">
        <v>4416.147899999999</v>
      </c>
      <c r="CL51" s="69"/>
      <c r="CM51" s="72">
        <f>IF((CK51-CL51)=0,0,(CI51-CJ51)/(CK51-CL51)*100)</f>
        <v>103.90243723494861</v>
      </c>
      <c r="CO51" s="69">
        <v>105</v>
      </c>
      <c r="CP51" s="69" t="s">
        <v>43</v>
      </c>
      <c r="CQ51" s="69">
        <v>105</v>
      </c>
      <c r="CR51" s="69">
        <v>2.5</v>
      </c>
      <c r="CS51" s="69">
        <v>107.5</v>
      </c>
      <c r="CV51" s="69">
        <v>316.58319939998125</v>
      </c>
      <c r="CW51" s="69"/>
      <c r="CX51" s="69">
        <v>327.308114466648</v>
      </c>
      <c r="CY51" s="69"/>
      <c r="CZ51" s="69">
        <v>316.58319939998125</v>
      </c>
      <c r="DA51" s="69"/>
      <c r="DB51" s="69">
        <v>327.308114466648</v>
      </c>
      <c r="DC51" s="69"/>
    </row>
    <row r="52" spans="1:107" s="70" customFormat="1" ht="26.25" customHeight="1">
      <c r="A52" s="1"/>
      <c r="B52" s="27"/>
      <c r="C52" s="59" t="s">
        <v>38</v>
      </c>
      <c r="D52" s="60">
        <f>ROW(C52)-13</f>
        <v>39</v>
      </c>
      <c r="E52" s="61" t="s">
        <v>122</v>
      </c>
      <c r="F52" s="61" t="s">
        <v>128</v>
      </c>
      <c r="G52" s="61" t="s">
        <v>129</v>
      </c>
      <c r="H52" s="61">
        <v>8</v>
      </c>
      <c r="I52" s="62" t="s">
        <v>125</v>
      </c>
      <c r="J52" s="63">
        <v>3</v>
      </c>
      <c r="K52" s="64">
        <v>4251.761280000001</v>
      </c>
      <c r="L52" s="65">
        <v>104.54262521801756</v>
      </c>
      <c r="M52" s="66"/>
      <c r="N52" s="67">
        <v>104.54262521801756</v>
      </c>
      <c r="O52" s="67">
        <v>104.189133139776</v>
      </c>
      <c r="P52" s="67">
        <v>102.90771175726927</v>
      </c>
      <c r="Q52" s="67">
        <v>0</v>
      </c>
      <c r="R52" s="67">
        <v>104.99994831560558</v>
      </c>
      <c r="S52" s="67">
        <v>104.34782608695654</v>
      </c>
      <c r="T52" s="67">
        <v>104.19002655650638</v>
      </c>
      <c r="U52" s="67">
        <v>0</v>
      </c>
      <c r="V52" s="68">
        <v>104.39656988681942</v>
      </c>
      <c r="W52" s="66"/>
      <c r="X52" s="67">
        <v>104.39656988681942</v>
      </c>
      <c r="Y52" s="67">
        <v>104.18913313977605</v>
      </c>
      <c r="Z52" s="67">
        <v>102.9077117572693</v>
      </c>
      <c r="AA52" s="67">
        <v>0</v>
      </c>
      <c r="AB52" s="67">
        <v>104.99994831560562</v>
      </c>
      <c r="AC52" s="67">
        <v>104.34782608695654</v>
      </c>
      <c r="AD52" s="67">
        <v>104.15952408965505</v>
      </c>
      <c r="AE52" s="67">
        <v>0</v>
      </c>
      <c r="AF52" s="69"/>
      <c r="AG52" s="69">
        <v>24.109999999999992</v>
      </c>
      <c r="AH52" s="69">
        <v>31.64</v>
      </c>
      <c r="AI52" s="69"/>
      <c r="AJ52" s="69">
        <v>1934.8199999999995</v>
      </c>
      <c r="AK52" s="69">
        <v>2.07</v>
      </c>
      <c r="AL52" s="69"/>
      <c r="AM52" s="69">
        <v>6.28</v>
      </c>
      <c r="AN52" s="69">
        <v>33.89</v>
      </c>
      <c r="AO52" s="69"/>
      <c r="AP52" s="69"/>
      <c r="AQ52" s="69">
        <v>25.119999999999997</v>
      </c>
      <c r="AR52" s="69">
        <v>32.559999999999995</v>
      </c>
      <c r="AS52" s="69"/>
      <c r="AT52" s="69">
        <v>2031.5600000000002</v>
      </c>
      <c r="AU52" s="69">
        <v>2.16</v>
      </c>
      <c r="AV52" s="69"/>
      <c r="AW52" s="69">
        <v>6.54</v>
      </c>
      <c r="AX52" s="69">
        <v>35.31000000000001</v>
      </c>
      <c r="AY52" s="69"/>
      <c r="CA52" s="69">
        <v>271.296</v>
      </c>
      <c r="CB52" s="69">
        <v>351.648</v>
      </c>
      <c r="CC52" s="69">
        <v>0</v>
      </c>
      <c r="CD52" s="69">
        <v>2413.4932799999997</v>
      </c>
      <c r="CE52" s="69">
        <v>71.28</v>
      </c>
      <c r="CF52" s="69">
        <v>1144.0440000000003</v>
      </c>
      <c r="CG52" s="69">
        <v>0</v>
      </c>
      <c r="CH52" s="69">
        <v>4251.761280000001</v>
      </c>
      <c r="CI52" s="69">
        <v>4251.761280000001</v>
      </c>
      <c r="CJ52" s="69"/>
      <c r="CK52" s="71">
        <v>4067.0121599999998</v>
      </c>
      <c r="CL52" s="69"/>
      <c r="CM52" s="72">
        <f>IF((CK52-CL52)=0,0,(CI52-CJ52)/(CK52-CL52)*100)</f>
        <v>104.54262521801756</v>
      </c>
      <c r="CO52" s="69">
        <v>105</v>
      </c>
      <c r="CP52" s="69" t="s">
        <v>43</v>
      </c>
      <c r="CQ52" s="69">
        <v>105</v>
      </c>
      <c r="CR52" s="69">
        <v>2.5</v>
      </c>
      <c r="CS52" s="69">
        <v>107.5</v>
      </c>
      <c r="CV52" s="69">
        <v>397.66698788559415</v>
      </c>
      <c r="CW52" s="69"/>
      <c r="CX52" s="69">
        <v>415.15069492479404</v>
      </c>
      <c r="CY52" s="69"/>
      <c r="CZ52" s="69">
        <v>397.66698788559415</v>
      </c>
      <c r="DA52" s="69"/>
      <c r="DB52" s="69">
        <v>415.15069492479404</v>
      </c>
      <c r="DC52" s="69"/>
    </row>
    <row r="53" spans="1:107" s="70" customFormat="1" ht="26.25" customHeight="1">
      <c r="A53" s="1"/>
      <c r="B53" s="27"/>
      <c r="C53" s="59" t="s">
        <v>38</v>
      </c>
      <c r="D53" s="60">
        <f>ROW(C53)-13</f>
        <v>40</v>
      </c>
      <c r="E53" s="61" t="s">
        <v>122</v>
      </c>
      <c r="F53" s="61" t="s">
        <v>130</v>
      </c>
      <c r="G53" s="61" t="s">
        <v>131</v>
      </c>
      <c r="H53" s="61">
        <v>8</v>
      </c>
      <c r="I53" s="62" t="s">
        <v>125</v>
      </c>
      <c r="J53" s="63">
        <v>3</v>
      </c>
      <c r="K53" s="64">
        <v>1943.7285</v>
      </c>
      <c r="L53" s="65">
        <v>103.5312606611746</v>
      </c>
      <c r="M53" s="66"/>
      <c r="N53" s="67">
        <v>103.5312606611746</v>
      </c>
      <c r="O53" s="67">
        <v>104.21303656597776</v>
      </c>
      <c r="P53" s="67">
        <v>0</v>
      </c>
      <c r="Q53" s="67">
        <v>0</v>
      </c>
      <c r="R53" s="67">
        <v>0</v>
      </c>
      <c r="S53" s="67">
        <v>104.34782608695654</v>
      </c>
      <c r="T53" s="67">
        <v>104.19002655650635</v>
      </c>
      <c r="U53" s="67">
        <v>100</v>
      </c>
      <c r="V53" s="68">
        <v>103.659042247587</v>
      </c>
      <c r="W53" s="66"/>
      <c r="X53" s="67">
        <v>103.659042247587</v>
      </c>
      <c r="Y53" s="67">
        <v>104.21303656597773</v>
      </c>
      <c r="Z53" s="67">
        <v>0</v>
      </c>
      <c r="AA53" s="67">
        <v>0</v>
      </c>
      <c r="AB53" s="67">
        <v>0</v>
      </c>
      <c r="AC53" s="67">
        <v>104.34782608695652</v>
      </c>
      <c r="AD53" s="67">
        <v>104.16047284718606</v>
      </c>
      <c r="AE53" s="67">
        <v>100</v>
      </c>
      <c r="AF53" s="69"/>
      <c r="AG53" s="69">
        <v>25.159999999999997</v>
      </c>
      <c r="AH53" s="69"/>
      <c r="AI53" s="69"/>
      <c r="AJ53" s="69"/>
      <c r="AK53" s="69">
        <v>2.0700000000000003</v>
      </c>
      <c r="AL53" s="69"/>
      <c r="AM53" s="69">
        <v>4.423343451449008</v>
      </c>
      <c r="AN53" s="69">
        <v>33.88999999999999</v>
      </c>
      <c r="AO53" s="69">
        <v>600</v>
      </c>
      <c r="AP53" s="69"/>
      <c r="AQ53" s="69">
        <v>26.219999999999995</v>
      </c>
      <c r="AR53" s="69"/>
      <c r="AS53" s="69"/>
      <c r="AT53" s="69"/>
      <c r="AU53" s="69">
        <v>2.16</v>
      </c>
      <c r="AV53" s="69"/>
      <c r="AW53" s="69">
        <v>4.60348276192605</v>
      </c>
      <c r="AX53" s="69">
        <v>35.31</v>
      </c>
      <c r="AY53" s="69">
        <v>600</v>
      </c>
      <c r="CA53" s="69">
        <v>471.96</v>
      </c>
      <c r="CB53" s="69">
        <v>0</v>
      </c>
      <c r="CC53" s="69">
        <v>0</v>
      </c>
      <c r="CD53" s="69">
        <v>0</v>
      </c>
      <c r="CE53" s="69">
        <v>64.80000000000001</v>
      </c>
      <c r="CF53" s="69">
        <v>1106.9685</v>
      </c>
      <c r="CG53" s="69">
        <v>300</v>
      </c>
      <c r="CH53" s="69">
        <v>1943.7285</v>
      </c>
      <c r="CI53" s="69">
        <v>1943.7285</v>
      </c>
      <c r="CJ53" s="69"/>
      <c r="CK53" s="71">
        <v>1877.4314999999997</v>
      </c>
      <c r="CL53" s="69"/>
      <c r="CM53" s="72">
        <f>IF((CK53-CL53)=0,0,(CI53-CJ53)/(CK53-CL53)*100)</f>
        <v>103.5312606611746</v>
      </c>
      <c r="CO53" s="69">
        <v>105</v>
      </c>
      <c r="CP53" s="69" t="s">
        <v>43</v>
      </c>
      <c r="CQ53" s="69">
        <v>105</v>
      </c>
      <c r="CR53" s="69">
        <v>2.5</v>
      </c>
      <c r="CS53" s="69">
        <v>107.5</v>
      </c>
      <c r="CV53" s="69">
        <v>205.74332363333318</v>
      </c>
      <c r="CW53" s="69"/>
      <c r="CX53" s="69">
        <v>213.27155876666646</v>
      </c>
      <c r="CY53" s="69"/>
      <c r="CZ53" s="69">
        <v>205.74332363333318</v>
      </c>
      <c r="DA53" s="69"/>
      <c r="DB53" s="69">
        <v>213.27155876666646</v>
      </c>
      <c r="DC53" s="69"/>
    </row>
    <row r="54" spans="1:107" s="70" customFormat="1" ht="26.25" customHeight="1">
      <c r="A54" s="1"/>
      <c r="B54" s="27"/>
      <c r="C54" s="59" t="s">
        <v>38</v>
      </c>
      <c r="D54" s="60">
        <f>ROW(C54)-13</f>
        <v>41</v>
      </c>
      <c r="E54" s="61" t="s">
        <v>122</v>
      </c>
      <c r="F54" s="61" t="s">
        <v>132</v>
      </c>
      <c r="G54" s="61" t="s">
        <v>133</v>
      </c>
      <c r="H54" s="61">
        <v>8</v>
      </c>
      <c r="I54" s="62" t="s">
        <v>125</v>
      </c>
      <c r="J54" s="63">
        <v>3</v>
      </c>
      <c r="K54" s="64">
        <v>1952.4945</v>
      </c>
      <c r="L54" s="65">
        <v>102.47822167637</v>
      </c>
      <c r="M54" s="66"/>
      <c r="N54" s="67">
        <v>102.47822167637</v>
      </c>
      <c r="O54" s="67">
        <v>100.00000000000003</v>
      </c>
      <c r="P54" s="67">
        <v>0</v>
      </c>
      <c r="Q54" s="67">
        <v>0</v>
      </c>
      <c r="R54" s="67">
        <v>0</v>
      </c>
      <c r="S54" s="67">
        <v>104.34782608695654</v>
      </c>
      <c r="T54" s="67">
        <v>104.19002655650635</v>
      </c>
      <c r="U54" s="67">
        <v>100</v>
      </c>
      <c r="V54" s="68">
        <v>103.13174248229346</v>
      </c>
      <c r="W54" s="66"/>
      <c r="X54" s="67">
        <v>103.13174248229346</v>
      </c>
      <c r="Y54" s="67">
        <v>100.00000000000003</v>
      </c>
      <c r="Z54" s="67">
        <v>0</v>
      </c>
      <c r="AA54" s="67">
        <v>0</v>
      </c>
      <c r="AB54" s="67">
        <v>0</v>
      </c>
      <c r="AC54" s="67">
        <v>104.34782608695654</v>
      </c>
      <c r="AD54" s="67">
        <v>104.16749562429395</v>
      </c>
      <c r="AE54" s="67">
        <v>100</v>
      </c>
      <c r="AF54" s="69"/>
      <c r="AG54" s="69">
        <v>31.42</v>
      </c>
      <c r="AH54" s="69"/>
      <c r="AI54" s="69"/>
      <c r="AJ54" s="69"/>
      <c r="AK54" s="69">
        <v>2.07</v>
      </c>
      <c r="AL54" s="69"/>
      <c r="AM54" s="69">
        <v>6.28</v>
      </c>
      <c r="AN54" s="69">
        <v>33.88999999999999</v>
      </c>
      <c r="AO54" s="69">
        <v>600</v>
      </c>
      <c r="AP54" s="69"/>
      <c r="AQ54" s="69">
        <v>31.42</v>
      </c>
      <c r="AR54" s="69"/>
      <c r="AS54" s="69"/>
      <c r="AT54" s="69"/>
      <c r="AU54" s="69">
        <v>2.16</v>
      </c>
      <c r="AV54" s="69"/>
      <c r="AW54" s="69">
        <v>6.54</v>
      </c>
      <c r="AX54" s="69">
        <v>35.31000000000001</v>
      </c>
      <c r="AY54" s="69">
        <v>600</v>
      </c>
      <c r="CA54" s="69">
        <v>480.726</v>
      </c>
      <c r="CB54" s="69">
        <v>0</v>
      </c>
      <c r="CC54" s="69">
        <v>0</v>
      </c>
      <c r="CD54" s="69">
        <v>0</v>
      </c>
      <c r="CE54" s="69">
        <v>64.80000000000001</v>
      </c>
      <c r="CF54" s="69">
        <v>1106.9685</v>
      </c>
      <c r="CG54" s="69">
        <v>300</v>
      </c>
      <c r="CH54" s="69">
        <v>1952.4945</v>
      </c>
      <c r="CI54" s="69">
        <v>1952.4945</v>
      </c>
      <c r="CJ54" s="69"/>
      <c r="CK54" s="71">
        <v>1905.2774999999997</v>
      </c>
      <c r="CL54" s="69"/>
      <c r="CM54" s="72">
        <f>IF((CK54-CL54)=0,0,(CI54-CJ54)/(CK54-CL54)*100)</f>
        <v>102.47822167637</v>
      </c>
      <c r="CO54" s="69">
        <v>105</v>
      </c>
      <c r="CP54" s="69" t="s">
        <v>43</v>
      </c>
      <c r="CQ54" s="69">
        <v>105</v>
      </c>
      <c r="CR54" s="69">
        <v>2.5</v>
      </c>
      <c r="CS54" s="69">
        <v>107.5</v>
      </c>
      <c r="CV54" s="69">
        <v>85.97213900002</v>
      </c>
      <c r="CW54" s="69"/>
      <c r="CX54" s="69">
        <v>88.66456500002</v>
      </c>
      <c r="CY54" s="69"/>
      <c r="CZ54" s="69">
        <v>85.97213900002</v>
      </c>
      <c r="DA54" s="69"/>
      <c r="DB54" s="69">
        <v>88.66456500002</v>
      </c>
      <c r="DC54" s="69"/>
    </row>
    <row r="55" spans="1:107" s="70" customFormat="1" ht="26.25" customHeight="1">
      <c r="A55" s="1"/>
      <c r="B55" s="27"/>
      <c r="C55" s="59" t="s">
        <v>38</v>
      </c>
      <c r="D55" s="60">
        <f>ROW(C55)-13</f>
        <v>42</v>
      </c>
      <c r="E55" s="61" t="s">
        <v>122</v>
      </c>
      <c r="F55" s="61" t="s">
        <v>134</v>
      </c>
      <c r="G55" s="61" t="s">
        <v>135</v>
      </c>
      <c r="H55" s="61">
        <v>8</v>
      </c>
      <c r="I55" s="62" t="s">
        <v>125</v>
      </c>
      <c r="J55" s="63">
        <v>3</v>
      </c>
      <c r="K55" s="64">
        <v>1471.7685</v>
      </c>
      <c r="L55" s="65">
        <v>103.31451688478796</v>
      </c>
      <c r="M55" s="66"/>
      <c r="N55" s="67">
        <v>103.31451688478796</v>
      </c>
      <c r="O55" s="67">
        <v>0</v>
      </c>
      <c r="P55" s="67">
        <v>0</v>
      </c>
      <c r="Q55" s="67">
        <v>0</v>
      </c>
      <c r="R55" s="67">
        <v>0</v>
      </c>
      <c r="S55" s="67">
        <v>104.34782608695654</v>
      </c>
      <c r="T55" s="67">
        <v>104.19002655650635</v>
      </c>
      <c r="U55" s="67">
        <v>100</v>
      </c>
      <c r="V55" s="68">
        <v>102.34465422046522</v>
      </c>
      <c r="W55" s="66"/>
      <c r="X55" s="67">
        <v>102.34465422046522</v>
      </c>
      <c r="Y55" s="67">
        <v>0</v>
      </c>
      <c r="Z55" s="67">
        <v>0</v>
      </c>
      <c r="AA55" s="67">
        <v>0</v>
      </c>
      <c r="AB55" s="67">
        <v>0</v>
      </c>
      <c r="AC55" s="67">
        <v>104.34782608695654</v>
      </c>
      <c r="AD55" s="67">
        <v>104.19002655650635</v>
      </c>
      <c r="AE55" s="67">
        <v>100</v>
      </c>
      <c r="AF55" s="69"/>
      <c r="AG55" s="69"/>
      <c r="AH55" s="69"/>
      <c r="AI55" s="69"/>
      <c r="AJ55" s="69"/>
      <c r="AK55" s="69">
        <v>2.07</v>
      </c>
      <c r="AL55" s="69"/>
      <c r="AM55" s="69"/>
      <c r="AN55" s="69">
        <v>33.88999999999999</v>
      </c>
      <c r="AO55" s="69">
        <v>600</v>
      </c>
      <c r="AP55" s="69"/>
      <c r="AQ55" s="69"/>
      <c r="AR55" s="69"/>
      <c r="AS55" s="69"/>
      <c r="AT55" s="69"/>
      <c r="AU55" s="69">
        <v>2.1600000000000006</v>
      </c>
      <c r="AV55" s="69"/>
      <c r="AW55" s="69"/>
      <c r="AX55" s="69">
        <v>35.31000000000001</v>
      </c>
      <c r="AY55" s="69">
        <v>600</v>
      </c>
      <c r="CA55" s="69">
        <v>0</v>
      </c>
      <c r="CB55" s="69">
        <v>0</v>
      </c>
      <c r="CC55" s="69">
        <v>0</v>
      </c>
      <c r="CD55" s="69">
        <v>0</v>
      </c>
      <c r="CE55" s="69">
        <v>64.80000000000001</v>
      </c>
      <c r="CF55" s="69">
        <v>1106.9685</v>
      </c>
      <c r="CG55" s="69">
        <v>300</v>
      </c>
      <c r="CH55" s="69">
        <v>1471.7685</v>
      </c>
      <c r="CI55" s="69">
        <v>1471.7685</v>
      </c>
      <c r="CJ55" s="69"/>
      <c r="CK55" s="71">
        <v>1424.5514999999998</v>
      </c>
      <c r="CL55" s="69"/>
      <c r="CM55" s="72">
        <f>IF((CK55-CL55)=0,0,(CI55-CJ55)/(CK55-CL55)*100)</f>
        <v>103.31451688478796</v>
      </c>
      <c r="CO55" s="69">
        <v>105</v>
      </c>
      <c r="CP55" s="69" t="s">
        <v>43</v>
      </c>
      <c r="CQ55" s="69">
        <v>105</v>
      </c>
      <c r="CR55" s="69">
        <v>2.5</v>
      </c>
      <c r="CS55" s="69">
        <v>107.5</v>
      </c>
      <c r="CV55" s="69">
        <v>466.344372</v>
      </c>
      <c r="CW55" s="69"/>
      <c r="CX55" s="69">
        <v>477.27853500000003</v>
      </c>
      <c r="CY55" s="69"/>
      <c r="CZ55" s="69">
        <v>466.344372</v>
      </c>
      <c r="DA55" s="69"/>
      <c r="DB55" s="69">
        <v>477.27853500000003</v>
      </c>
      <c r="DC55" s="69"/>
    </row>
    <row r="56" spans="1:107" s="70" customFormat="1" ht="26.25" customHeight="1">
      <c r="A56" s="1"/>
      <c r="B56" s="27"/>
      <c r="C56" s="59" t="s">
        <v>38</v>
      </c>
      <c r="D56" s="60">
        <f>ROW(C56)-13</f>
        <v>43</v>
      </c>
      <c r="E56" s="61" t="s">
        <v>122</v>
      </c>
      <c r="F56" s="61" t="s">
        <v>136</v>
      </c>
      <c r="G56" s="61" t="s">
        <v>137</v>
      </c>
      <c r="H56" s="61">
        <v>8</v>
      </c>
      <c r="I56" s="62" t="s">
        <v>125</v>
      </c>
      <c r="J56" s="63">
        <v>3</v>
      </c>
      <c r="K56" s="64">
        <v>4466.611499999999</v>
      </c>
      <c r="L56" s="65">
        <v>103.77956362927159</v>
      </c>
      <c r="M56" s="66"/>
      <c r="N56" s="67">
        <v>103.77956362927159</v>
      </c>
      <c r="O56" s="67">
        <v>104.99006951340616</v>
      </c>
      <c r="P56" s="67">
        <v>105.45109211775878</v>
      </c>
      <c r="Q56" s="67">
        <v>0</v>
      </c>
      <c r="R56" s="67">
        <v>103.18949343339585</v>
      </c>
      <c r="S56" s="67">
        <v>104.05405405405406</v>
      </c>
      <c r="T56" s="67">
        <v>104.19002655650635</v>
      </c>
      <c r="U56" s="67">
        <v>100</v>
      </c>
      <c r="V56" s="68">
        <v>103.64638159844597</v>
      </c>
      <c r="W56" s="66"/>
      <c r="X56" s="67">
        <v>103.64638159844597</v>
      </c>
      <c r="Y56" s="67">
        <v>104.99233174545759</v>
      </c>
      <c r="Z56" s="67">
        <v>105.44619750109212</v>
      </c>
      <c r="AA56" s="67">
        <v>0</v>
      </c>
      <c r="AB56" s="67">
        <v>103.47569670057813</v>
      </c>
      <c r="AC56" s="67">
        <v>104.05405405405406</v>
      </c>
      <c r="AD56" s="67">
        <v>104.16719887076384</v>
      </c>
      <c r="AE56" s="67">
        <v>100</v>
      </c>
      <c r="AF56" s="69"/>
      <c r="AG56" s="69">
        <v>37.50335651330434</v>
      </c>
      <c r="AH56" s="69">
        <v>50.71547944065258</v>
      </c>
      <c r="AI56" s="69"/>
      <c r="AJ56" s="69">
        <v>1519.8895716881095</v>
      </c>
      <c r="AK56" s="69">
        <v>2.96</v>
      </c>
      <c r="AL56" s="69"/>
      <c r="AM56" s="69">
        <v>6.28</v>
      </c>
      <c r="AN56" s="69">
        <v>33.88999999999999</v>
      </c>
      <c r="AO56" s="69">
        <v>600</v>
      </c>
      <c r="AP56" s="69"/>
      <c r="AQ56" s="69">
        <v>39.37564848613016</v>
      </c>
      <c r="AR56" s="69">
        <v>53.477544614616285</v>
      </c>
      <c r="AS56" s="69"/>
      <c r="AT56" s="69">
        <v>1572.7163233837039</v>
      </c>
      <c r="AU56" s="69">
        <v>3.0799999999999996</v>
      </c>
      <c r="AV56" s="69"/>
      <c r="AW56" s="69">
        <v>6.54</v>
      </c>
      <c r="AX56" s="69">
        <v>35.31</v>
      </c>
      <c r="AY56" s="69">
        <v>600</v>
      </c>
      <c r="CA56" s="69">
        <v>520.1669999999999</v>
      </c>
      <c r="CB56" s="69">
        <v>682.896</v>
      </c>
      <c r="CC56" s="69">
        <v>0</v>
      </c>
      <c r="CD56" s="69">
        <v>1764.1799999999996</v>
      </c>
      <c r="CE56" s="69">
        <v>92.4</v>
      </c>
      <c r="CF56" s="69">
        <v>1106.9685</v>
      </c>
      <c r="CG56" s="69">
        <v>300</v>
      </c>
      <c r="CH56" s="69">
        <v>4466.611499999999</v>
      </c>
      <c r="CI56" s="69">
        <v>4466.611499999999</v>
      </c>
      <c r="CJ56" s="69"/>
      <c r="CK56" s="71">
        <v>4303.9413</v>
      </c>
      <c r="CL56" s="69"/>
      <c r="CM56" s="72">
        <f>IF((CK56-CL56)=0,0,(CI56-CJ56)/(CK56-CL56)*100)</f>
        <v>103.77956362927159</v>
      </c>
      <c r="CO56" s="69">
        <v>105</v>
      </c>
      <c r="CP56" s="69" t="s">
        <v>43</v>
      </c>
      <c r="CQ56" s="69">
        <v>105</v>
      </c>
      <c r="CR56" s="69">
        <v>2.5</v>
      </c>
      <c r="CS56" s="69">
        <v>107.5</v>
      </c>
      <c r="CV56" s="69">
        <v>8784.513715565363</v>
      </c>
      <c r="CW56" s="69"/>
      <c r="CX56" s="69">
        <v>9104.8306072027</v>
      </c>
      <c r="CY56" s="69"/>
      <c r="CZ56" s="69">
        <v>8784.513715565363</v>
      </c>
      <c r="DA56" s="69"/>
      <c r="DB56" s="69">
        <v>9104.8306072027</v>
      </c>
      <c r="DC56" s="69"/>
    </row>
    <row r="57" spans="1:107" s="70" customFormat="1" ht="26.25" customHeight="1">
      <c r="A57" s="1"/>
      <c r="B57" s="27"/>
      <c r="C57" s="59" t="s">
        <v>38</v>
      </c>
      <c r="D57" s="60">
        <f>ROW(C57)-13</f>
        <v>44</v>
      </c>
      <c r="E57" s="61" t="s">
        <v>122</v>
      </c>
      <c r="F57" s="61" t="s">
        <v>138</v>
      </c>
      <c r="G57" s="61" t="s">
        <v>139</v>
      </c>
      <c r="H57" s="61">
        <v>8</v>
      </c>
      <c r="I57" s="62" t="s">
        <v>125</v>
      </c>
      <c r="J57" s="63">
        <v>3</v>
      </c>
      <c r="K57" s="64">
        <v>3206.410476</v>
      </c>
      <c r="L57" s="65">
        <v>103.09038182419108</v>
      </c>
      <c r="M57" s="66"/>
      <c r="N57" s="67">
        <v>103.09038182419108</v>
      </c>
      <c r="O57" s="67">
        <v>97.83827061649319</v>
      </c>
      <c r="P57" s="67">
        <v>103.27402135231316</v>
      </c>
      <c r="Q57" s="67">
        <v>0</v>
      </c>
      <c r="R57" s="67">
        <v>104.99999999999999</v>
      </c>
      <c r="S57" s="67">
        <v>104.34782608695654</v>
      </c>
      <c r="T57" s="67">
        <v>0</v>
      </c>
      <c r="U57" s="67">
        <v>100</v>
      </c>
      <c r="V57" s="68">
        <v>103.61457690398576</v>
      </c>
      <c r="W57" s="66"/>
      <c r="X57" s="67">
        <v>103.61457690398576</v>
      </c>
      <c r="Y57" s="67">
        <v>97.83827061649319</v>
      </c>
      <c r="Z57" s="67">
        <v>103.27402135231316</v>
      </c>
      <c r="AA57" s="67">
        <v>0</v>
      </c>
      <c r="AB57" s="67">
        <v>105</v>
      </c>
      <c r="AC57" s="67">
        <v>104.34782608695654</v>
      </c>
      <c r="AD57" s="67">
        <v>104.22533893035613</v>
      </c>
      <c r="AE57" s="67">
        <v>100</v>
      </c>
      <c r="AF57" s="69"/>
      <c r="AG57" s="69">
        <v>24.980000000000004</v>
      </c>
      <c r="AH57" s="69">
        <v>14.05</v>
      </c>
      <c r="AI57" s="69"/>
      <c r="AJ57" s="69">
        <v>1621.7400000000002</v>
      </c>
      <c r="AK57" s="69">
        <v>2.07</v>
      </c>
      <c r="AL57" s="69"/>
      <c r="AM57" s="69">
        <v>6.119999999999999</v>
      </c>
      <c r="AN57" s="69">
        <v>33.89</v>
      </c>
      <c r="AO57" s="69">
        <v>600</v>
      </c>
      <c r="AP57" s="69"/>
      <c r="AQ57" s="69">
        <v>24.44</v>
      </c>
      <c r="AR57" s="69">
        <v>14.51</v>
      </c>
      <c r="AS57" s="69"/>
      <c r="AT57" s="69">
        <v>1702.8270000000002</v>
      </c>
      <c r="AU57" s="69">
        <v>2.16</v>
      </c>
      <c r="AV57" s="69"/>
      <c r="AW57" s="69">
        <v>6.38</v>
      </c>
      <c r="AX57" s="69">
        <v>35.31000000000001</v>
      </c>
      <c r="AY57" s="69">
        <v>600</v>
      </c>
      <c r="CA57" s="69">
        <v>351.936</v>
      </c>
      <c r="CB57" s="69">
        <v>208.944</v>
      </c>
      <c r="CC57" s="69">
        <v>0</v>
      </c>
      <c r="CD57" s="69">
        <v>2022.9584759999998</v>
      </c>
      <c r="CE57" s="69">
        <v>22.572</v>
      </c>
      <c r="CF57" s="69">
        <v>0</v>
      </c>
      <c r="CG57" s="69">
        <v>600</v>
      </c>
      <c r="CH57" s="69">
        <v>3206.410476</v>
      </c>
      <c r="CI57" s="69">
        <v>3206.410476</v>
      </c>
      <c r="CJ57" s="69"/>
      <c r="CK57" s="71">
        <v>3110.29062</v>
      </c>
      <c r="CL57" s="69"/>
      <c r="CM57" s="72">
        <f>IF((CK57-CL57)=0,0,(CI57-CJ57)/(CK57-CL57)*100)</f>
        <v>103.09038182419108</v>
      </c>
      <c r="CO57" s="69">
        <v>105</v>
      </c>
      <c r="CP57" s="69" t="s">
        <v>43</v>
      </c>
      <c r="CQ57" s="69">
        <v>105</v>
      </c>
      <c r="CR57" s="69">
        <v>2.5</v>
      </c>
      <c r="CS57" s="69">
        <v>107.5</v>
      </c>
      <c r="CV57" s="69">
        <v>677.50576896002</v>
      </c>
      <c r="CW57" s="69"/>
      <c r="CX57" s="69">
        <v>701.99473600802</v>
      </c>
      <c r="CY57" s="69"/>
      <c r="CZ57" s="69">
        <v>677.50576896002</v>
      </c>
      <c r="DA57" s="69"/>
      <c r="DB57" s="69">
        <v>701.99473600802</v>
      </c>
      <c r="DC57" s="69"/>
    </row>
    <row r="58" spans="1:107" s="70" customFormat="1" ht="26.25" customHeight="1">
      <c r="A58" s="1"/>
      <c r="B58" s="27"/>
      <c r="C58" s="59" t="s">
        <v>38</v>
      </c>
      <c r="D58" s="60">
        <f>ROW(C58)-13</f>
        <v>45</v>
      </c>
      <c r="E58" s="61" t="s">
        <v>122</v>
      </c>
      <c r="F58" s="61" t="s">
        <v>140</v>
      </c>
      <c r="G58" s="61" t="s">
        <v>141</v>
      </c>
      <c r="H58" s="61">
        <v>8</v>
      </c>
      <c r="I58" s="62" t="s">
        <v>125</v>
      </c>
      <c r="J58" s="63">
        <v>3</v>
      </c>
      <c r="K58" s="64">
        <v>3686.6899</v>
      </c>
      <c r="L58" s="65">
        <v>102.16473327593488</v>
      </c>
      <c r="M58" s="66"/>
      <c r="N58" s="67">
        <v>102.16473327593488</v>
      </c>
      <c r="O58" s="67">
        <v>103.74381188118814</v>
      </c>
      <c r="P58" s="67">
        <v>0</v>
      </c>
      <c r="Q58" s="67">
        <v>0</v>
      </c>
      <c r="R58" s="67">
        <v>101.39741341516878</v>
      </c>
      <c r="S58" s="67">
        <v>104.34782608695654</v>
      </c>
      <c r="T58" s="67">
        <v>104.19002655650635</v>
      </c>
      <c r="U58" s="67">
        <v>100</v>
      </c>
      <c r="V58" s="68">
        <v>102.82003721152057</v>
      </c>
      <c r="W58" s="66"/>
      <c r="X58" s="67">
        <v>102.82003721152057</v>
      </c>
      <c r="Y58" s="67">
        <v>103.84310551168232</v>
      </c>
      <c r="Z58" s="67">
        <v>0</v>
      </c>
      <c r="AA58" s="67">
        <v>0</v>
      </c>
      <c r="AB58" s="67">
        <v>101.39741341516878</v>
      </c>
      <c r="AC58" s="67">
        <v>104.34782608695654</v>
      </c>
      <c r="AD58" s="67">
        <v>104.15992547135428</v>
      </c>
      <c r="AE58" s="67">
        <v>100</v>
      </c>
      <c r="AF58" s="69"/>
      <c r="AG58" s="69">
        <v>32.531299358605125</v>
      </c>
      <c r="AH58" s="69"/>
      <c r="AI58" s="69"/>
      <c r="AJ58" s="69">
        <v>1824.8</v>
      </c>
      <c r="AK58" s="69">
        <v>2.07</v>
      </c>
      <c r="AL58" s="69"/>
      <c r="AM58" s="69">
        <v>6.280000000000001</v>
      </c>
      <c r="AN58" s="69">
        <v>33.88999999999999</v>
      </c>
      <c r="AO58" s="69">
        <v>600.0000000000001</v>
      </c>
      <c r="AP58" s="69"/>
      <c r="AQ58" s="69">
        <v>33.78151151727755</v>
      </c>
      <c r="AR58" s="69"/>
      <c r="AS58" s="69"/>
      <c r="AT58" s="69">
        <v>1850.3</v>
      </c>
      <c r="AU58" s="69">
        <v>2.16</v>
      </c>
      <c r="AV58" s="69"/>
      <c r="AW58" s="69">
        <v>6.54</v>
      </c>
      <c r="AX58" s="69">
        <v>35.31000000000001</v>
      </c>
      <c r="AY58" s="69">
        <v>600.0000000000001</v>
      </c>
      <c r="CA58" s="69">
        <v>16.765</v>
      </c>
      <c r="CB58" s="69">
        <v>0</v>
      </c>
      <c r="CC58" s="69">
        <v>0</v>
      </c>
      <c r="CD58" s="69">
        <v>2198.1564</v>
      </c>
      <c r="CE58" s="69">
        <v>64.80000000000001</v>
      </c>
      <c r="CF58" s="69">
        <v>1106.9685</v>
      </c>
      <c r="CG58" s="69">
        <v>300</v>
      </c>
      <c r="CH58" s="69">
        <v>3686.6899</v>
      </c>
      <c r="CI58" s="69">
        <v>3686.6899</v>
      </c>
      <c r="CJ58" s="69"/>
      <c r="CK58" s="71">
        <v>3608.5738999999994</v>
      </c>
      <c r="CL58" s="69"/>
      <c r="CM58" s="72">
        <f>IF((CK58-CL58)=0,0,(CI58-CJ58)/(CK58-CL58)*100)</f>
        <v>102.16473327593488</v>
      </c>
      <c r="CO58" s="69">
        <v>105</v>
      </c>
      <c r="CP58" s="69" t="s">
        <v>43</v>
      </c>
      <c r="CQ58" s="69">
        <v>105</v>
      </c>
      <c r="CR58" s="69">
        <v>2.5</v>
      </c>
      <c r="CS58" s="69">
        <v>107.5</v>
      </c>
      <c r="CV58" s="69">
        <v>112.57753693333225</v>
      </c>
      <c r="CW58" s="69"/>
      <c r="CX58" s="69">
        <v>115.75226536666554</v>
      </c>
      <c r="CY58" s="69"/>
      <c r="CZ58" s="69">
        <v>112.57753693333225</v>
      </c>
      <c r="DA58" s="69"/>
      <c r="DB58" s="69">
        <v>115.75226536666554</v>
      </c>
      <c r="DC58" s="69"/>
    </row>
    <row r="59" spans="1:107" s="70" customFormat="1" ht="26.25" customHeight="1">
      <c r="A59" s="1"/>
      <c r="B59" s="27"/>
      <c r="C59" s="59" t="s">
        <v>38</v>
      </c>
      <c r="D59" s="60">
        <f>ROW(C59)-13</f>
        <v>46</v>
      </c>
      <c r="E59" s="61" t="s">
        <v>122</v>
      </c>
      <c r="F59" s="61" t="s">
        <v>142</v>
      </c>
      <c r="G59" s="61" t="s">
        <v>143</v>
      </c>
      <c r="H59" s="61">
        <v>8</v>
      </c>
      <c r="I59" s="62" t="s">
        <v>125</v>
      </c>
      <c r="J59" s="63">
        <v>3</v>
      </c>
      <c r="K59" s="64">
        <v>3099.3132</v>
      </c>
      <c r="L59" s="65">
        <v>103.8786144697035</v>
      </c>
      <c r="M59" s="66"/>
      <c r="N59" s="67">
        <v>103.8786144697035</v>
      </c>
      <c r="O59" s="67">
        <v>105.26789734353895</v>
      </c>
      <c r="P59" s="67">
        <v>0</v>
      </c>
      <c r="Q59" s="67">
        <v>0</v>
      </c>
      <c r="R59" s="67">
        <v>104.30077035776739</v>
      </c>
      <c r="S59" s="67">
        <v>104.34782608695654</v>
      </c>
      <c r="T59" s="67">
        <v>104.14012738853502</v>
      </c>
      <c r="U59" s="67">
        <v>100</v>
      </c>
      <c r="V59" s="68">
        <v>104.18058322525756</v>
      </c>
      <c r="W59" s="66"/>
      <c r="X59" s="67">
        <v>104.18058322525756</v>
      </c>
      <c r="Y59" s="67">
        <v>105.26789734353895</v>
      </c>
      <c r="Z59" s="67">
        <v>0</v>
      </c>
      <c r="AA59" s="67">
        <v>0</v>
      </c>
      <c r="AB59" s="67">
        <v>104.30077035776736</v>
      </c>
      <c r="AC59" s="67">
        <v>104.34782608695654</v>
      </c>
      <c r="AD59" s="67">
        <v>104.14012738853503</v>
      </c>
      <c r="AE59" s="67">
        <v>100</v>
      </c>
      <c r="AF59" s="69"/>
      <c r="AG59" s="69">
        <v>22.21</v>
      </c>
      <c r="AH59" s="69"/>
      <c r="AI59" s="69"/>
      <c r="AJ59" s="69">
        <v>2115.9</v>
      </c>
      <c r="AK59" s="69">
        <v>2.07</v>
      </c>
      <c r="AL59" s="69"/>
      <c r="AM59" s="69">
        <v>6.280000000000001</v>
      </c>
      <c r="AN59" s="69"/>
      <c r="AO59" s="69">
        <v>600.0000000000001</v>
      </c>
      <c r="AP59" s="69"/>
      <c r="AQ59" s="69">
        <v>23.380000000000003</v>
      </c>
      <c r="AR59" s="69"/>
      <c r="AS59" s="69"/>
      <c r="AT59" s="69">
        <v>2206.9</v>
      </c>
      <c r="AU59" s="69">
        <v>2.16</v>
      </c>
      <c r="AV59" s="69"/>
      <c r="AW59" s="69">
        <v>6.540000000000001</v>
      </c>
      <c r="AX59" s="69"/>
      <c r="AY59" s="69">
        <v>600.0000000000001</v>
      </c>
      <c r="CA59" s="69">
        <v>42.083999999999996</v>
      </c>
      <c r="CB59" s="69">
        <v>0</v>
      </c>
      <c r="CC59" s="69">
        <v>0</v>
      </c>
      <c r="CD59" s="69">
        <v>2621.7972</v>
      </c>
      <c r="CE59" s="69">
        <v>64.80000000000001</v>
      </c>
      <c r="CF59" s="69">
        <v>70.632</v>
      </c>
      <c r="CG59" s="69">
        <v>300</v>
      </c>
      <c r="CH59" s="69">
        <v>3099.3132</v>
      </c>
      <c r="CI59" s="69">
        <v>3099.3132</v>
      </c>
      <c r="CJ59" s="69"/>
      <c r="CK59" s="71">
        <v>2983.5912</v>
      </c>
      <c r="CL59" s="69"/>
      <c r="CM59" s="72">
        <f>IF((CK59-CL59)=0,0,(CI59-CJ59)/(CK59-CL59)*100)</f>
        <v>103.8786144697035</v>
      </c>
      <c r="CO59" s="69">
        <v>105</v>
      </c>
      <c r="CP59" s="69" t="s">
        <v>43</v>
      </c>
      <c r="CQ59" s="69">
        <v>105</v>
      </c>
      <c r="CR59" s="69">
        <v>2.5</v>
      </c>
      <c r="CS59" s="69">
        <v>107.5</v>
      </c>
      <c r="CV59" s="69">
        <v>473.15269842000004</v>
      </c>
      <c r="CW59" s="69"/>
      <c r="CX59" s="69">
        <v>492.93324076000005</v>
      </c>
      <c r="CY59" s="69"/>
      <c r="CZ59" s="69">
        <v>473.15269842000004</v>
      </c>
      <c r="DA59" s="69"/>
      <c r="DB59" s="69">
        <v>492.93324076000005</v>
      </c>
      <c r="DC59" s="69"/>
    </row>
    <row r="60" spans="1:107" s="70" customFormat="1" ht="26.25" customHeight="1">
      <c r="A60" s="1"/>
      <c r="B60" s="27"/>
      <c r="C60" s="59" t="s">
        <v>38</v>
      </c>
      <c r="D60" s="60">
        <f>ROW(C60)-13</f>
        <v>47</v>
      </c>
      <c r="E60" s="61" t="s">
        <v>122</v>
      </c>
      <c r="F60" s="61" t="s">
        <v>144</v>
      </c>
      <c r="G60" s="61" t="s">
        <v>145</v>
      </c>
      <c r="H60" s="61">
        <v>8</v>
      </c>
      <c r="I60" s="62" t="s">
        <v>125</v>
      </c>
      <c r="J60" s="63">
        <v>3</v>
      </c>
      <c r="K60" s="64">
        <v>1743.0645</v>
      </c>
      <c r="L60" s="65">
        <v>103.20491812742405</v>
      </c>
      <c r="M60" s="66"/>
      <c r="N60" s="67">
        <v>103.20491812742405</v>
      </c>
      <c r="O60" s="67">
        <v>102.61437908496731</v>
      </c>
      <c r="P60" s="67">
        <v>0</v>
      </c>
      <c r="Q60" s="67">
        <v>0</v>
      </c>
      <c r="R60" s="67">
        <v>0</v>
      </c>
      <c r="S60" s="67">
        <v>104.34782608695654</v>
      </c>
      <c r="T60" s="67">
        <v>104.19002655650635</v>
      </c>
      <c r="U60" s="67">
        <v>100</v>
      </c>
      <c r="V60" s="68">
        <v>103.06835499984508</v>
      </c>
      <c r="W60" s="66"/>
      <c r="X60" s="67">
        <v>103.06835499984508</v>
      </c>
      <c r="Y60" s="67">
        <v>102.61437908496735</v>
      </c>
      <c r="Z60" s="67">
        <v>0</v>
      </c>
      <c r="AA60" s="67">
        <v>0</v>
      </c>
      <c r="AB60" s="67">
        <v>0</v>
      </c>
      <c r="AC60" s="67">
        <v>104.34782608695652</v>
      </c>
      <c r="AD60" s="67">
        <v>104.15087704139181</v>
      </c>
      <c r="AE60" s="67">
        <v>100</v>
      </c>
      <c r="AF60" s="69"/>
      <c r="AG60" s="69">
        <v>24.479999999999997</v>
      </c>
      <c r="AH60" s="69"/>
      <c r="AI60" s="69"/>
      <c r="AJ60" s="69"/>
      <c r="AK60" s="69">
        <v>2.0700000000000003</v>
      </c>
      <c r="AL60" s="69"/>
      <c r="AM60" s="69">
        <v>6.28</v>
      </c>
      <c r="AN60" s="69">
        <v>33.88999999999999</v>
      </c>
      <c r="AO60" s="69">
        <v>600</v>
      </c>
      <c r="AP60" s="69"/>
      <c r="AQ60" s="69">
        <v>25.120000000000008</v>
      </c>
      <c r="AR60" s="69"/>
      <c r="AS60" s="69"/>
      <c r="AT60" s="69"/>
      <c r="AU60" s="69">
        <v>2.16</v>
      </c>
      <c r="AV60" s="69"/>
      <c r="AW60" s="69">
        <v>6.54</v>
      </c>
      <c r="AX60" s="69">
        <v>35.31</v>
      </c>
      <c r="AY60" s="69">
        <v>600</v>
      </c>
      <c r="CA60" s="69">
        <v>271.296</v>
      </c>
      <c r="CB60" s="69">
        <v>0</v>
      </c>
      <c r="CC60" s="69">
        <v>0</v>
      </c>
      <c r="CD60" s="69">
        <v>0</v>
      </c>
      <c r="CE60" s="69">
        <v>64.80000000000001</v>
      </c>
      <c r="CF60" s="69">
        <v>1106.9685</v>
      </c>
      <c r="CG60" s="69">
        <v>300</v>
      </c>
      <c r="CH60" s="69">
        <v>1743.0645</v>
      </c>
      <c r="CI60" s="69">
        <v>1743.0645</v>
      </c>
      <c r="CJ60" s="69"/>
      <c r="CK60" s="71">
        <v>1688.9355</v>
      </c>
      <c r="CL60" s="69"/>
      <c r="CM60" s="72">
        <f>IF((CK60-CL60)=0,0,(CI60-CJ60)/(CK60-CL60)*100)</f>
        <v>103.20491812742405</v>
      </c>
      <c r="CO60" s="69">
        <v>105</v>
      </c>
      <c r="CP60" s="69" t="s">
        <v>43</v>
      </c>
      <c r="CQ60" s="69">
        <v>105</v>
      </c>
      <c r="CR60" s="69">
        <v>2.5</v>
      </c>
      <c r="CS60" s="69">
        <v>107.5</v>
      </c>
      <c r="CV60" s="69">
        <v>429.27457440001837</v>
      </c>
      <c r="CW60" s="69"/>
      <c r="CX60" s="69">
        <v>442.446242266685</v>
      </c>
      <c r="CY60" s="69"/>
      <c r="CZ60" s="69">
        <v>429.27457440001837</v>
      </c>
      <c r="DA60" s="69"/>
      <c r="DB60" s="69">
        <v>442.446242266685</v>
      </c>
      <c r="DC60" s="69"/>
    </row>
    <row r="61" spans="1:107" s="70" customFormat="1" ht="26.25" customHeight="1">
      <c r="A61" s="1"/>
      <c r="B61" s="27"/>
      <c r="C61" s="59" t="s">
        <v>38</v>
      </c>
      <c r="D61" s="60">
        <f>ROW(C61)-13</f>
        <v>48</v>
      </c>
      <c r="E61" s="61" t="s">
        <v>122</v>
      </c>
      <c r="F61" s="61" t="s">
        <v>146</v>
      </c>
      <c r="G61" s="61" t="s">
        <v>147</v>
      </c>
      <c r="H61" s="61">
        <v>8</v>
      </c>
      <c r="I61" s="62" t="s">
        <v>125</v>
      </c>
      <c r="J61" s="63">
        <v>3</v>
      </c>
      <c r="K61" s="64">
        <v>1797.6063000000001</v>
      </c>
      <c r="L61" s="65">
        <v>103.3872847888712</v>
      </c>
      <c r="M61" s="66"/>
      <c r="N61" s="67">
        <v>103.3872847888712</v>
      </c>
      <c r="O61" s="67">
        <v>103.55652692231274</v>
      </c>
      <c r="P61" s="67">
        <v>0</v>
      </c>
      <c r="Q61" s="67">
        <v>0</v>
      </c>
      <c r="R61" s="67">
        <v>0</v>
      </c>
      <c r="S61" s="67">
        <v>103.96039603960396</v>
      </c>
      <c r="T61" s="67">
        <v>104.20880021863897</v>
      </c>
      <c r="U61" s="67">
        <v>100</v>
      </c>
      <c r="V61" s="68">
        <v>103.60675491838983</v>
      </c>
      <c r="W61" s="66"/>
      <c r="X61" s="67">
        <v>103.60675491838983</v>
      </c>
      <c r="Y61" s="67">
        <v>103.55652692231274</v>
      </c>
      <c r="Z61" s="67">
        <v>0</v>
      </c>
      <c r="AA61" s="67">
        <v>0</v>
      </c>
      <c r="AB61" s="67">
        <v>0</v>
      </c>
      <c r="AC61" s="67">
        <v>103.96039603960396</v>
      </c>
      <c r="AD61" s="67">
        <v>104.08902874705814</v>
      </c>
      <c r="AE61" s="67">
        <v>100</v>
      </c>
      <c r="AF61" s="69"/>
      <c r="AG61" s="69">
        <v>50.33</v>
      </c>
      <c r="AH61" s="69"/>
      <c r="AI61" s="69"/>
      <c r="AJ61" s="69"/>
      <c r="AK61" s="69">
        <v>2.02</v>
      </c>
      <c r="AL61" s="69"/>
      <c r="AM61" s="69">
        <v>4.278510781259545</v>
      </c>
      <c r="AN61" s="69">
        <v>36.59</v>
      </c>
      <c r="AO61" s="69">
        <v>600</v>
      </c>
      <c r="AP61" s="69"/>
      <c r="AQ61" s="69">
        <v>52.12</v>
      </c>
      <c r="AR61" s="69"/>
      <c r="AS61" s="69"/>
      <c r="AT61" s="69"/>
      <c r="AU61" s="69">
        <v>2.1</v>
      </c>
      <c r="AV61" s="69"/>
      <c r="AW61" s="69">
        <v>4.450640522875817</v>
      </c>
      <c r="AX61" s="69">
        <v>38.13</v>
      </c>
      <c r="AY61" s="69">
        <v>600</v>
      </c>
      <c r="CA61" s="69">
        <v>239.2308</v>
      </c>
      <c r="CB61" s="69">
        <v>0</v>
      </c>
      <c r="CC61" s="69">
        <v>0</v>
      </c>
      <c r="CD61" s="69">
        <v>0</v>
      </c>
      <c r="CE61" s="69">
        <v>63</v>
      </c>
      <c r="CF61" s="69">
        <v>1195.3755</v>
      </c>
      <c r="CG61" s="69">
        <v>300</v>
      </c>
      <c r="CH61" s="69">
        <v>1797.6063000000001</v>
      </c>
      <c r="CI61" s="69">
        <v>1797.6063000000001</v>
      </c>
      <c r="CJ61" s="69"/>
      <c r="CK61" s="71">
        <v>1738.7112000000002</v>
      </c>
      <c r="CL61" s="69"/>
      <c r="CM61" s="72">
        <f>IF((CK61-CL61)=0,0,(CI61-CJ61)/(CK61-CL61)*100)</f>
        <v>103.3872847888712</v>
      </c>
      <c r="CO61" s="69">
        <v>105</v>
      </c>
      <c r="CP61" s="69" t="s">
        <v>43</v>
      </c>
      <c r="CQ61" s="69">
        <v>105</v>
      </c>
      <c r="CR61" s="69">
        <v>2.5</v>
      </c>
      <c r="CS61" s="69">
        <v>107.5</v>
      </c>
      <c r="CV61" s="69">
        <v>531.580782</v>
      </c>
      <c r="CW61" s="69"/>
      <c r="CX61" s="69">
        <v>550.753598</v>
      </c>
      <c r="CY61" s="69"/>
      <c r="CZ61" s="69">
        <v>531.580782</v>
      </c>
      <c r="DA61" s="69"/>
      <c r="DB61" s="69">
        <v>550.753598</v>
      </c>
      <c r="DC61" s="69"/>
    </row>
    <row r="62" spans="1:107" s="70" customFormat="1" ht="26.25" customHeight="1">
      <c r="A62" s="1"/>
      <c r="B62" s="27"/>
      <c r="C62" s="59" t="s">
        <v>38</v>
      </c>
      <c r="D62" s="60">
        <f>ROW(C62)-13</f>
        <v>49</v>
      </c>
      <c r="E62" s="61" t="s">
        <v>122</v>
      </c>
      <c r="F62" s="61" t="s">
        <v>148</v>
      </c>
      <c r="G62" s="61" t="s">
        <v>149</v>
      </c>
      <c r="H62" s="61">
        <v>8</v>
      </c>
      <c r="I62" s="62" t="s">
        <v>125</v>
      </c>
      <c r="J62" s="63">
        <v>3</v>
      </c>
      <c r="K62" s="64">
        <v>4062.1137</v>
      </c>
      <c r="L62" s="65">
        <v>104.12286393963346</v>
      </c>
      <c r="M62" s="66"/>
      <c r="N62" s="67">
        <v>104.12286393963346</v>
      </c>
      <c r="O62" s="67">
        <v>105.03448275862071</v>
      </c>
      <c r="P62" s="67">
        <v>102.86309213951066</v>
      </c>
      <c r="Q62" s="67">
        <v>0</v>
      </c>
      <c r="R62" s="67">
        <v>104.94359516490243</v>
      </c>
      <c r="S62" s="67">
        <v>104.34782608695654</v>
      </c>
      <c r="T62" s="67">
        <v>104.19002655650635</v>
      </c>
      <c r="U62" s="67">
        <v>100</v>
      </c>
      <c r="V62" s="68">
        <v>104.31597469904266</v>
      </c>
      <c r="W62" s="66"/>
      <c r="X62" s="67">
        <v>104.31597469904266</v>
      </c>
      <c r="Y62" s="67">
        <v>105.03448275862071</v>
      </c>
      <c r="Z62" s="67">
        <v>102.86309213951066</v>
      </c>
      <c r="AA62" s="67">
        <v>0</v>
      </c>
      <c r="AB62" s="67">
        <v>104.94359516490242</v>
      </c>
      <c r="AC62" s="67">
        <v>104.34782608695654</v>
      </c>
      <c r="AD62" s="67">
        <v>104.14683326328556</v>
      </c>
      <c r="AE62" s="67">
        <v>100</v>
      </c>
      <c r="AF62" s="69"/>
      <c r="AG62" s="69">
        <v>14.5</v>
      </c>
      <c r="AH62" s="69">
        <v>19.21</v>
      </c>
      <c r="AI62" s="69"/>
      <c r="AJ62" s="69">
        <v>1437.8200000000002</v>
      </c>
      <c r="AK62" s="69">
        <v>2.07</v>
      </c>
      <c r="AL62" s="69"/>
      <c r="AM62" s="69">
        <v>6.28</v>
      </c>
      <c r="AN62" s="69">
        <v>33.88999999999999</v>
      </c>
      <c r="AO62" s="69">
        <v>600</v>
      </c>
      <c r="AP62" s="69"/>
      <c r="AQ62" s="69">
        <v>15.230000000000004</v>
      </c>
      <c r="AR62" s="69">
        <v>19.759999999999998</v>
      </c>
      <c r="AS62" s="69"/>
      <c r="AT62" s="69">
        <v>1508.9</v>
      </c>
      <c r="AU62" s="69">
        <v>2.1600000000000006</v>
      </c>
      <c r="AV62" s="69"/>
      <c r="AW62" s="69">
        <v>6.540000000000001</v>
      </c>
      <c r="AX62" s="69">
        <v>35.31000000000001</v>
      </c>
      <c r="AY62" s="69">
        <v>600</v>
      </c>
      <c r="CA62" s="69">
        <v>347.244</v>
      </c>
      <c r="CB62" s="69">
        <v>450.528</v>
      </c>
      <c r="CC62" s="69">
        <v>0</v>
      </c>
      <c r="CD62" s="69">
        <v>1792.5731999999998</v>
      </c>
      <c r="CE62" s="69">
        <v>64.80000000000001</v>
      </c>
      <c r="CF62" s="69">
        <v>1106.9685</v>
      </c>
      <c r="CG62" s="69">
        <v>300</v>
      </c>
      <c r="CH62" s="69">
        <v>4062.1137</v>
      </c>
      <c r="CI62" s="69">
        <v>4062.1137</v>
      </c>
      <c r="CJ62" s="69"/>
      <c r="CK62" s="71">
        <v>3901.269659999999</v>
      </c>
      <c r="CL62" s="69"/>
      <c r="CM62" s="72">
        <f>IF((CK62-CL62)=0,0,(CI62-CJ62)/(CK62-CL62)*100)</f>
        <v>104.12286393963346</v>
      </c>
      <c r="CO62" s="69">
        <v>105</v>
      </c>
      <c r="CP62" s="69" t="s">
        <v>43</v>
      </c>
      <c r="CQ62" s="69">
        <v>105</v>
      </c>
      <c r="CR62" s="69">
        <v>2.5</v>
      </c>
      <c r="CS62" s="69">
        <v>107.5</v>
      </c>
      <c r="CV62" s="69">
        <v>855.7798900332655</v>
      </c>
      <c r="CW62" s="69"/>
      <c r="CX62" s="69">
        <v>892.7151335665964</v>
      </c>
      <c r="CY62" s="69"/>
      <c r="CZ62" s="69">
        <v>855.7798900332655</v>
      </c>
      <c r="DA62" s="69"/>
      <c r="DB62" s="69">
        <v>892.7151335665964</v>
      </c>
      <c r="DC62" s="69"/>
    </row>
    <row r="63" spans="1:107" s="70" customFormat="1" ht="26.25" customHeight="1">
      <c r="A63" s="1"/>
      <c r="B63" s="27"/>
      <c r="C63" s="59" t="s">
        <v>38</v>
      </c>
      <c r="D63" s="60">
        <f>ROW(C63)-13</f>
        <v>50</v>
      </c>
      <c r="E63" s="61" t="s">
        <v>150</v>
      </c>
      <c r="F63" s="61" t="s">
        <v>151</v>
      </c>
      <c r="G63" s="61" t="s">
        <v>152</v>
      </c>
      <c r="H63" s="61">
        <v>5</v>
      </c>
      <c r="I63" s="62" t="s">
        <v>153</v>
      </c>
      <c r="J63" s="63">
        <v>3</v>
      </c>
      <c r="K63" s="64">
        <v>3829.1684000000005</v>
      </c>
      <c r="L63" s="65">
        <v>104.42984236369021</v>
      </c>
      <c r="M63" s="66"/>
      <c r="N63" s="67">
        <v>104.42984236369021</v>
      </c>
      <c r="O63" s="67">
        <v>104.98901788515846</v>
      </c>
      <c r="P63" s="67">
        <v>104.98489425981876</v>
      </c>
      <c r="Q63" s="67">
        <v>0</v>
      </c>
      <c r="R63" s="67">
        <v>0</v>
      </c>
      <c r="S63" s="67">
        <v>104.05405405405406</v>
      </c>
      <c r="T63" s="67">
        <v>104.18147034708936</v>
      </c>
      <c r="U63" s="67">
        <v>104.18181818181817</v>
      </c>
      <c r="V63" s="68">
        <v>104.22422256813526</v>
      </c>
      <c r="W63" s="66"/>
      <c r="X63" s="67">
        <v>104.22422256813526</v>
      </c>
      <c r="Y63" s="67">
        <v>104.91025423866577</v>
      </c>
      <c r="Z63" s="67">
        <v>102.60378579020272</v>
      </c>
      <c r="AA63" s="67">
        <v>0</v>
      </c>
      <c r="AB63" s="67">
        <v>104.3625133010219</v>
      </c>
      <c r="AC63" s="67">
        <v>104.05405405405406</v>
      </c>
      <c r="AD63" s="67">
        <v>104.18147034708936</v>
      </c>
      <c r="AE63" s="67">
        <v>104.18181818181817</v>
      </c>
      <c r="AF63" s="69"/>
      <c r="AG63" s="69">
        <v>31.071005074679995</v>
      </c>
      <c r="AH63" s="69">
        <v>18.65687314721487</v>
      </c>
      <c r="AI63" s="69"/>
      <c r="AJ63" s="69">
        <v>2138.9117119072716</v>
      </c>
      <c r="AK63" s="69">
        <v>2.9600000000000004</v>
      </c>
      <c r="AL63" s="69"/>
      <c r="AM63" s="69"/>
      <c r="AN63" s="69">
        <v>36.59</v>
      </c>
      <c r="AO63" s="69">
        <v>550</v>
      </c>
      <c r="AP63" s="69"/>
      <c r="AQ63" s="69">
        <v>32.59667041835552</v>
      </c>
      <c r="AR63" s="69">
        <v>19.1426581591182</v>
      </c>
      <c r="AS63" s="69"/>
      <c r="AT63" s="69">
        <v>2232.222019836341</v>
      </c>
      <c r="AU63" s="69">
        <v>3.08</v>
      </c>
      <c r="AV63" s="69"/>
      <c r="AW63" s="69"/>
      <c r="AX63" s="69">
        <v>38.12</v>
      </c>
      <c r="AY63" s="69">
        <v>573</v>
      </c>
      <c r="CA63" s="69">
        <v>750.8424000000001</v>
      </c>
      <c r="CB63" s="69">
        <v>467.8740000000001</v>
      </c>
      <c r="CC63" s="69">
        <v>0</v>
      </c>
      <c r="CD63" s="69">
        <v>0</v>
      </c>
      <c r="CE63" s="69">
        <v>206.36</v>
      </c>
      <c r="CF63" s="69">
        <v>1195.062</v>
      </c>
      <c r="CG63" s="69">
        <v>1209.03</v>
      </c>
      <c r="CH63" s="69">
        <v>3829.1684000000005</v>
      </c>
      <c r="CI63" s="69">
        <v>3829.1684000000005</v>
      </c>
      <c r="CJ63" s="69"/>
      <c r="CK63" s="71">
        <v>3666.7377</v>
      </c>
      <c r="CL63" s="69"/>
      <c r="CM63" s="72">
        <f>IF((CK63-CL63)=0,0,(CI63-CJ63)/(CK63-CL63)*100)</f>
        <v>104.42984236369021</v>
      </c>
      <c r="CO63" s="69">
        <v>105</v>
      </c>
      <c r="CP63" s="69" t="s">
        <v>43</v>
      </c>
      <c r="CQ63" s="69">
        <v>105</v>
      </c>
      <c r="CR63" s="69">
        <v>2.5</v>
      </c>
      <c r="CS63" s="69">
        <v>107.5</v>
      </c>
      <c r="CV63" s="69">
        <v>10270.720428772665</v>
      </c>
      <c r="CW63" s="69"/>
      <c r="CX63" s="69">
        <v>10704.578519034958</v>
      </c>
      <c r="CY63" s="69"/>
      <c r="CZ63" s="69">
        <v>10270.720428772665</v>
      </c>
      <c r="DA63" s="69"/>
      <c r="DB63" s="69">
        <v>10704.578519034958</v>
      </c>
      <c r="DC63" s="69"/>
    </row>
    <row r="64" spans="1:107" s="70" customFormat="1" ht="26.25" customHeight="1">
      <c r="A64" s="1"/>
      <c r="B64" s="27"/>
      <c r="C64" s="59" t="s">
        <v>38</v>
      </c>
      <c r="D64" s="60">
        <f>ROW(C64)-13</f>
        <v>51</v>
      </c>
      <c r="E64" s="61" t="s">
        <v>150</v>
      </c>
      <c r="F64" s="61" t="s">
        <v>154</v>
      </c>
      <c r="G64" s="61" t="s">
        <v>155</v>
      </c>
      <c r="H64" s="61">
        <v>5</v>
      </c>
      <c r="I64" s="62" t="s">
        <v>153</v>
      </c>
      <c r="J64" s="63">
        <v>3</v>
      </c>
      <c r="K64" s="64">
        <v>2714.0805</v>
      </c>
      <c r="L64" s="65">
        <v>104.17739340846114</v>
      </c>
      <c r="M64" s="66"/>
      <c r="N64" s="67">
        <v>104.17739340846114</v>
      </c>
      <c r="O64" s="67">
        <v>104.01883830455256</v>
      </c>
      <c r="P64" s="67">
        <v>0</v>
      </c>
      <c r="Q64" s="67">
        <v>0</v>
      </c>
      <c r="R64" s="67">
        <v>0</v>
      </c>
      <c r="S64" s="67">
        <v>104.34782608695652</v>
      </c>
      <c r="T64" s="67">
        <v>104.18147034708936</v>
      </c>
      <c r="U64" s="67">
        <v>104.18181818181817</v>
      </c>
      <c r="V64" s="68">
        <v>101.09901134469013</v>
      </c>
      <c r="W64" s="66"/>
      <c r="X64" s="67">
        <v>101.09901134469013</v>
      </c>
      <c r="Y64" s="67">
        <v>104.01883830455259</v>
      </c>
      <c r="Z64" s="67">
        <v>44.783010156971365</v>
      </c>
      <c r="AA64" s="67">
        <v>0</v>
      </c>
      <c r="AB64" s="67">
        <v>0</v>
      </c>
      <c r="AC64" s="67">
        <v>104.3478260869565</v>
      </c>
      <c r="AD64" s="67">
        <v>104.18147034708936</v>
      </c>
      <c r="AE64" s="67">
        <v>104.18181818181817</v>
      </c>
      <c r="AF64" s="69"/>
      <c r="AG64" s="69">
        <v>31.85000000000001</v>
      </c>
      <c r="AH64" s="69">
        <v>10.830000000000002</v>
      </c>
      <c r="AI64" s="69"/>
      <c r="AJ64" s="69"/>
      <c r="AK64" s="69">
        <v>2.0700000000000003</v>
      </c>
      <c r="AL64" s="69"/>
      <c r="AM64" s="69"/>
      <c r="AN64" s="69">
        <v>36.59</v>
      </c>
      <c r="AO64" s="69">
        <v>550</v>
      </c>
      <c r="AP64" s="69"/>
      <c r="AQ64" s="69">
        <v>33.13</v>
      </c>
      <c r="AR64" s="69">
        <v>4.85</v>
      </c>
      <c r="AS64" s="69"/>
      <c r="AT64" s="69"/>
      <c r="AU64" s="69">
        <v>2.16</v>
      </c>
      <c r="AV64" s="69"/>
      <c r="AW64" s="69"/>
      <c r="AX64" s="69">
        <v>38.120000000000005</v>
      </c>
      <c r="AY64" s="69">
        <v>573.0000000000001</v>
      </c>
      <c r="CA64" s="69">
        <v>511.8585</v>
      </c>
      <c r="CB64" s="69">
        <v>0</v>
      </c>
      <c r="CC64" s="69">
        <v>0</v>
      </c>
      <c r="CD64" s="69">
        <v>0</v>
      </c>
      <c r="CE64" s="69">
        <v>434.15999999999997</v>
      </c>
      <c r="CF64" s="69">
        <v>1195.062</v>
      </c>
      <c r="CG64" s="69">
        <v>573</v>
      </c>
      <c r="CH64" s="69">
        <v>2714.0805</v>
      </c>
      <c r="CI64" s="69">
        <v>2714.0805</v>
      </c>
      <c r="CJ64" s="69"/>
      <c r="CK64" s="71">
        <v>2605.2490000000003</v>
      </c>
      <c r="CL64" s="69"/>
      <c r="CM64" s="72">
        <f>IF((CK64-CL64)=0,0,(CI64-CJ64)/(CK64-CL64)*100)</f>
        <v>104.17739340846114</v>
      </c>
      <c r="CO64" s="69">
        <v>105</v>
      </c>
      <c r="CP64" s="69" t="s">
        <v>43</v>
      </c>
      <c r="CQ64" s="69">
        <v>105</v>
      </c>
      <c r="CR64" s="69">
        <v>2.5</v>
      </c>
      <c r="CS64" s="69">
        <v>107.5</v>
      </c>
      <c r="CV64" s="69">
        <v>342.8552870000001</v>
      </c>
      <c r="CW64" s="69"/>
      <c r="CX64" s="69">
        <v>346.6233055</v>
      </c>
      <c r="CY64" s="69"/>
      <c r="CZ64" s="69">
        <v>342.8552870000001</v>
      </c>
      <c r="DA64" s="69"/>
      <c r="DB64" s="69">
        <v>346.6233055</v>
      </c>
      <c r="DC64" s="69"/>
    </row>
    <row r="65" spans="1:107" s="70" customFormat="1" ht="26.25" customHeight="1">
      <c r="A65" s="1"/>
      <c r="B65" s="27"/>
      <c r="C65" s="59" t="s">
        <v>38</v>
      </c>
      <c r="D65" s="60">
        <f>ROW(C65)-13</f>
        <v>52</v>
      </c>
      <c r="E65" s="61" t="s">
        <v>150</v>
      </c>
      <c r="F65" s="61" t="s">
        <v>156</v>
      </c>
      <c r="G65" s="61" t="s">
        <v>157</v>
      </c>
      <c r="H65" s="61">
        <v>5</v>
      </c>
      <c r="I65" s="62" t="s">
        <v>153</v>
      </c>
      <c r="J65" s="63">
        <v>3</v>
      </c>
      <c r="K65" s="64">
        <v>2202.2219999999998</v>
      </c>
      <c r="L65" s="65">
        <v>104.21431534145556</v>
      </c>
      <c r="M65" s="66"/>
      <c r="N65" s="67">
        <v>104.21431534145556</v>
      </c>
      <c r="O65" s="67">
        <v>0</v>
      </c>
      <c r="P65" s="67">
        <v>0</v>
      </c>
      <c r="Q65" s="67">
        <v>0</v>
      </c>
      <c r="R65" s="67">
        <v>0</v>
      </c>
      <c r="S65" s="67">
        <v>104.34782608695652</v>
      </c>
      <c r="T65" s="67">
        <v>104.18147034708936</v>
      </c>
      <c r="U65" s="67">
        <v>104.18181818181817</v>
      </c>
      <c r="V65" s="68">
        <v>104.21940452302063</v>
      </c>
      <c r="W65" s="66"/>
      <c r="X65" s="67">
        <v>104.21940452302063</v>
      </c>
      <c r="Y65" s="67">
        <v>0</v>
      </c>
      <c r="Z65" s="67">
        <v>0</v>
      </c>
      <c r="AA65" s="67">
        <v>0</v>
      </c>
      <c r="AB65" s="67">
        <v>0</v>
      </c>
      <c r="AC65" s="67">
        <v>104.34782608695654</v>
      </c>
      <c r="AD65" s="67">
        <v>104.18147034708933</v>
      </c>
      <c r="AE65" s="67">
        <v>104.18181818181817</v>
      </c>
      <c r="AF65" s="69"/>
      <c r="AG65" s="69"/>
      <c r="AH65" s="69"/>
      <c r="AI65" s="69"/>
      <c r="AJ65" s="69"/>
      <c r="AK65" s="69">
        <v>2.07</v>
      </c>
      <c r="AL65" s="69"/>
      <c r="AM65" s="69"/>
      <c r="AN65" s="69">
        <v>36.59</v>
      </c>
      <c r="AO65" s="69">
        <v>549.9999999999999</v>
      </c>
      <c r="AP65" s="69"/>
      <c r="AQ65" s="69"/>
      <c r="AR65" s="69"/>
      <c r="AS65" s="69"/>
      <c r="AT65" s="69"/>
      <c r="AU65" s="69">
        <v>2.16</v>
      </c>
      <c r="AV65" s="69"/>
      <c r="AW65" s="69"/>
      <c r="AX65" s="69">
        <v>38.12</v>
      </c>
      <c r="AY65" s="69">
        <v>573</v>
      </c>
      <c r="CA65" s="69">
        <v>0</v>
      </c>
      <c r="CB65" s="69">
        <v>0</v>
      </c>
      <c r="CC65" s="69">
        <v>0</v>
      </c>
      <c r="CD65" s="69">
        <v>0</v>
      </c>
      <c r="CE65" s="69">
        <v>434.15999999999997</v>
      </c>
      <c r="CF65" s="69">
        <v>1195.062</v>
      </c>
      <c r="CG65" s="69">
        <v>573</v>
      </c>
      <c r="CH65" s="69">
        <v>2202.2219999999998</v>
      </c>
      <c r="CI65" s="69">
        <v>2202.2219999999998</v>
      </c>
      <c r="CJ65" s="69"/>
      <c r="CK65" s="71">
        <v>2113.1665000000003</v>
      </c>
      <c r="CL65" s="69"/>
      <c r="CM65" s="72">
        <f>IF((CK65-CL65)=0,0,(CI65-CJ65)/(CK65-CL65)*100)</f>
        <v>104.21431534145556</v>
      </c>
      <c r="CO65" s="69">
        <v>105</v>
      </c>
      <c r="CP65" s="69" t="s">
        <v>43</v>
      </c>
      <c r="CQ65" s="69">
        <v>105</v>
      </c>
      <c r="CR65" s="69">
        <v>2.5</v>
      </c>
      <c r="CS65" s="69">
        <v>107.5</v>
      </c>
      <c r="CV65" s="69">
        <v>258.82336039166546</v>
      </c>
      <c r="CW65" s="69"/>
      <c r="CX65" s="69">
        <v>269.7441649666654</v>
      </c>
      <c r="CY65" s="69"/>
      <c r="CZ65" s="69">
        <v>258.82336039166546</v>
      </c>
      <c r="DA65" s="69"/>
      <c r="DB65" s="69">
        <v>269.7441649666654</v>
      </c>
      <c r="DC65" s="69"/>
    </row>
    <row r="66" spans="1:107" s="70" customFormat="1" ht="26.25" customHeight="1">
      <c r="A66" s="1"/>
      <c r="B66" s="27"/>
      <c r="C66" s="59" t="s">
        <v>38</v>
      </c>
      <c r="D66" s="60">
        <f>ROW(C66)-13</f>
        <v>53</v>
      </c>
      <c r="E66" s="61" t="s">
        <v>150</v>
      </c>
      <c r="F66" s="61" t="s">
        <v>158</v>
      </c>
      <c r="G66" s="61" t="s">
        <v>159</v>
      </c>
      <c r="H66" s="61">
        <v>5</v>
      </c>
      <c r="I66" s="62" t="s">
        <v>153</v>
      </c>
      <c r="J66" s="63">
        <v>3</v>
      </c>
      <c r="K66" s="64">
        <v>2202.2219999999998</v>
      </c>
      <c r="L66" s="65">
        <v>104.21431534145556</v>
      </c>
      <c r="M66" s="66"/>
      <c r="N66" s="67">
        <v>104.21431534145556</v>
      </c>
      <c r="O66" s="67">
        <v>0</v>
      </c>
      <c r="P66" s="67">
        <v>0</v>
      </c>
      <c r="Q66" s="67">
        <v>0</v>
      </c>
      <c r="R66" s="67">
        <v>0</v>
      </c>
      <c r="S66" s="67">
        <v>104.34782608695652</v>
      </c>
      <c r="T66" s="67">
        <v>104.18147034708936</v>
      </c>
      <c r="U66" s="67">
        <v>104.18181818181817</v>
      </c>
      <c r="V66" s="68">
        <v>104.20627808187493</v>
      </c>
      <c r="W66" s="66"/>
      <c r="X66" s="67">
        <v>104.20627808187493</v>
      </c>
      <c r="Y66" s="67">
        <v>0</v>
      </c>
      <c r="Z66" s="67">
        <v>0</v>
      </c>
      <c r="AA66" s="67">
        <v>0</v>
      </c>
      <c r="AB66" s="67">
        <v>0</v>
      </c>
      <c r="AC66" s="67">
        <v>104.34782608695652</v>
      </c>
      <c r="AD66" s="67">
        <v>104.18147034708933</v>
      </c>
      <c r="AE66" s="67">
        <v>104.18181818181817</v>
      </c>
      <c r="AF66" s="69"/>
      <c r="AG66" s="69"/>
      <c r="AH66" s="69"/>
      <c r="AI66" s="69"/>
      <c r="AJ66" s="69"/>
      <c r="AK66" s="69">
        <v>2.0700000000000003</v>
      </c>
      <c r="AL66" s="69"/>
      <c r="AM66" s="69"/>
      <c r="AN66" s="69">
        <v>36.59</v>
      </c>
      <c r="AO66" s="69">
        <v>550</v>
      </c>
      <c r="AP66" s="69"/>
      <c r="AQ66" s="69"/>
      <c r="AR66" s="69"/>
      <c r="AS66" s="69"/>
      <c r="AT66" s="69"/>
      <c r="AU66" s="69">
        <v>2.16</v>
      </c>
      <c r="AV66" s="69"/>
      <c r="AW66" s="69"/>
      <c r="AX66" s="69">
        <v>38.12</v>
      </c>
      <c r="AY66" s="69">
        <v>573.0000000000001</v>
      </c>
      <c r="CA66" s="69">
        <v>0</v>
      </c>
      <c r="CB66" s="69">
        <v>0</v>
      </c>
      <c r="CC66" s="69">
        <v>0</v>
      </c>
      <c r="CD66" s="69">
        <v>0</v>
      </c>
      <c r="CE66" s="69">
        <v>434.15999999999997</v>
      </c>
      <c r="CF66" s="69">
        <v>1195.062</v>
      </c>
      <c r="CG66" s="69">
        <v>573</v>
      </c>
      <c r="CH66" s="69">
        <v>2202.2219999999998</v>
      </c>
      <c r="CI66" s="69">
        <v>2202.2219999999998</v>
      </c>
      <c r="CJ66" s="69"/>
      <c r="CK66" s="71">
        <v>2113.1665000000003</v>
      </c>
      <c r="CL66" s="69"/>
      <c r="CM66" s="72">
        <f>IF((CK66-CL66)=0,0,(CI66-CJ66)/(CK66-CL66)*100)</f>
        <v>104.21431534145556</v>
      </c>
      <c r="CO66" s="69">
        <v>105</v>
      </c>
      <c r="CP66" s="69" t="s">
        <v>43</v>
      </c>
      <c r="CQ66" s="69">
        <v>105</v>
      </c>
      <c r="CR66" s="69">
        <v>2.5</v>
      </c>
      <c r="CS66" s="69">
        <v>107.5</v>
      </c>
      <c r="CV66" s="69">
        <v>1458.7258962833348</v>
      </c>
      <c r="CW66" s="69"/>
      <c r="CX66" s="69">
        <v>1520.0839639333344</v>
      </c>
      <c r="CY66" s="69"/>
      <c r="CZ66" s="69">
        <v>1458.7258962833348</v>
      </c>
      <c r="DA66" s="69"/>
      <c r="DB66" s="69">
        <v>1520.0839639333344</v>
      </c>
      <c r="DC66" s="69"/>
    </row>
    <row r="67" spans="1:107" s="70" customFormat="1" ht="26.25" customHeight="1">
      <c r="A67" s="1"/>
      <c r="B67" s="27"/>
      <c r="C67" s="59" t="s">
        <v>38</v>
      </c>
      <c r="D67" s="60">
        <f>ROW(C67)-13</f>
        <v>54</v>
      </c>
      <c r="E67" s="61" t="s">
        <v>150</v>
      </c>
      <c r="F67" s="61" t="s">
        <v>160</v>
      </c>
      <c r="G67" s="61" t="s">
        <v>161</v>
      </c>
      <c r="H67" s="61">
        <v>5</v>
      </c>
      <c r="I67" s="62" t="s">
        <v>153</v>
      </c>
      <c r="J67" s="63">
        <v>3</v>
      </c>
      <c r="K67" s="64">
        <v>4654.714475700001</v>
      </c>
      <c r="L67" s="65">
        <v>104.72411546101755</v>
      </c>
      <c r="M67" s="66"/>
      <c r="N67" s="67">
        <v>104.72411546101755</v>
      </c>
      <c r="O67" s="67">
        <v>105</v>
      </c>
      <c r="P67" s="67">
        <v>102.84697508896798</v>
      </c>
      <c r="Q67" s="67">
        <v>0</v>
      </c>
      <c r="R67" s="67">
        <v>104.99999999999999</v>
      </c>
      <c r="S67" s="67">
        <v>104.05405405405406</v>
      </c>
      <c r="T67" s="67">
        <v>0</v>
      </c>
      <c r="U67" s="67">
        <v>104.18181818181817</v>
      </c>
      <c r="V67" s="68">
        <v>104.69697453374995</v>
      </c>
      <c r="W67" s="66"/>
      <c r="X67" s="67">
        <v>104.69697453374995</v>
      </c>
      <c r="Y67" s="67">
        <v>105</v>
      </c>
      <c r="Z67" s="67">
        <v>102.84697508896798</v>
      </c>
      <c r="AA67" s="67">
        <v>0</v>
      </c>
      <c r="AB67" s="67">
        <v>105</v>
      </c>
      <c r="AC67" s="67">
        <v>104.05405405405406</v>
      </c>
      <c r="AD67" s="67">
        <v>0</v>
      </c>
      <c r="AE67" s="67">
        <v>104.18181818181817</v>
      </c>
      <c r="AF67" s="69"/>
      <c r="AG67" s="69">
        <v>22.82</v>
      </c>
      <c r="AH67" s="69">
        <v>8.43</v>
      </c>
      <c r="AI67" s="69"/>
      <c r="AJ67" s="69">
        <v>1712.67</v>
      </c>
      <c r="AK67" s="69">
        <v>2.9600000000000004</v>
      </c>
      <c r="AL67" s="69"/>
      <c r="AM67" s="69"/>
      <c r="AN67" s="69"/>
      <c r="AO67" s="69">
        <v>549.9999999999999</v>
      </c>
      <c r="AP67" s="69"/>
      <c r="AQ67" s="69">
        <v>23.960999999999995</v>
      </c>
      <c r="AR67" s="69">
        <v>8.67</v>
      </c>
      <c r="AS67" s="69"/>
      <c r="AT67" s="69">
        <v>1798.3035000000002</v>
      </c>
      <c r="AU67" s="69">
        <v>3.08</v>
      </c>
      <c r="AV67" s="69"/>
      <c r="AW67" s="69"/>
      <c r="AX67" s="69"/>
      <c r="AY67" s="69">
        <v>573</v>
      </c>
      <c r="CA67" s="69">
        <v>380.9799</v>
      </c>
      <c r="CB67" s="69">
        <v>137.853</v>
      </c>
      <c r="CC67" s="69">
        <v>0</v>
      </c>
      <c r="CD67" s="69">
        <v>3039.4925757</v>
      </c>
      <c r="CE67" s="69">
        <v>619.08</v>
      </c>
      <c r="CF67" s="69">
        <v>0</v>
      </c>
      <c r="CG67" s="69">
        <v>477.30899999999997</v>
      </c>
      <c r="CH67" s="69">
        <v>4654.714475700001</v>
      </c>
      <c r="CI67" s="69">
        <v>4654.714475700001</v>
      </c>
      <c r="CJ67" s="69"/>
      <c r="CK67" s="71">
        <v>4444.739834000001</v>
      </c>
      <c r="CL67" s="69"/>
      <c r="CM67" s="72">
        <f>IF((CK67-CL67)=0,0,(CI67-CJ67)/(CK67-CL67)*100)</f>
        <v>104.72411546101755</v>
      </c>
      <c r="CO67" s="69">
        <v>105</v>
      </c>
      <c r="CP67" s="69" t="s">
        <v>43</v>
      </c>
      <c r="CQ67" s="69">
        <v>105</v>
      </c>
      <c r="CR67" s="69">
        <v>2.5</v>
      </c>
      <c r="CS67" s="69">
        <v>107.5</v>
      </c>
      <c r="CV67" s="69">
        <v>3281.6164627104336</v>
      </c>
      <c r="CW67" s="69"/>
      <c r="CX67" s="69">
        <v>3435.753152259289</v>
      </c>
      <c r="CY67" s="69"/>
      <c r="CZ67" s="69">
        <v>3281.6164627104336</v>
      </c>
      <c r="DA67" s="69"/>
      <c r="DB67" s="69">
        <v>3435.753152259289</v>
      </c>
      <c r="DC67" s="69"/>
    </row>
    <row r="68" spans="1:107" s="70" customFormat="1" ht="26.25" customHeight="1">
      <c r="A68" s="1"/>
      <c r="B68" s="27"/>
      <c r="C68" s="59" t="s">
        <v>38</v>
      </c>
      <c r="D68" s="60">
        <f>ROW(C68)-13</f>
        <v>55</v>
      </c>
      <c r="E68" s="61" t="s">
        <v>150</v>
      </c>
      <c r="F68" s="61" t="s">
        <v>162</v>
      </c>
      <c r="G68" s="61" t="s">
        <v>163</v>
      </c>
      <c r="H68" s="61">
        <v>5</v>
      </c>
      <c r="I68" s="62" t="s">
        <v>153</v>
      </c>
      <c r="J68" s="63">
        <v>3</v>
      </c>
      <c r="K68" s="64">
        <v>5656.3806</v>
      </c>
      <c r="L68" s="65">
        <v>89.95023612224696</v>
      </c>
      <c r="M68" s="66"/>
      <c r="N68" s="67">
        <v>89.95023612224696</v>
      </c>
      <c r="O68" s="67">
        <v>104.86981677917069</v>
      </c>
      <c r="P68" s="67">
        <v>105.00725689404935</v>
      </c>
      <c r="Q68" s="67">
        <v>0</v>
      </c>
      <c r="R68" s="67">
        <v>75.86835017913114</v>
      </c>
      <c r="S68" s="67">
        <v>104.05405405405406</v>
      </c>
      <c r="T68" s="67">
        <v>104.18147034708936</v>
      </c>
      <c r="U68" s="67">
        <v>104.18181818181817</v>
      </c>
      <c r="V68" s="68">
        <v>86.08517396099053</v>
      </c>
      <c r="W68" s="66"/>
      <c r="X68" s="67">
        <v>86.08517396099053</v>
      </c>
      <c r="Y68" s="67">
        <v>104.86981677917069</v>
      </c>
      <c r="Z68" s="67">
        <v>105.00725689404935</v>
      </c>
      <c r="AA68" s="67">
        <v>0</v>
      </c>
      <c r="AB68" s="67">
        <v>75.86835017913114</v>
      </c>
      <c r="AC68" s="67">
        <v>104.05405405405406</v>
      </c>
      <c r="AD68" s="67">
        <v>104.18147034708933</v>
      </c>
      <c r="AE68" s="67">
        <v>104.1818181818182</v>
      </c>
      <c r="AF68" s="69"/>
      <c r="AG68" s="69">
        <v>20.74</v>
      </c>
      <c r="AH68" s="69">
        <v>27.560000000000002</v>
      </c>
      <c r="AI68" s="69"/>
      <c r="AJ68" s="69">
        <v>2810.7900000000004</v>
      </c>
      <c r="AK68" s="69">
        <v>2.9600000000000004</v>
      </c>
      <c r="AL68" s="69"/>
      <c r="AM68" s="69"/>
      <c r="AN68" s="69">
        <v>36.59</v>
      </c>
      <c r="AO68" s="69">
        <v>549.9999999999999</v>
      </c>
      <c r="AP68" s="69"/>
      <c r="AQ68" s="69">
        <v>21.75</v>
      </c>
      <c r="AR68" s="69">
        <v>28.940000000000005</v>
      </c>
      <c r="AS68" s="69"/>
      <c r="AT68" s="69">
        <v>2132.5000000000005</v>
      </c>
      <c r="AU68" s="69">
        <v>3.08</v>
      </c>
      <c r="AV68" s="69"/>
      <c r="AW68" s="69"/>
      <c r="AX68" s="69">
        <v>38.12</v>
      </c>
      <c r="AY68" s="69">
        <v>573</v>
      </c>
      <c r="CA68" s="69">
        <v>488.07</v>
      </c>
      <c r="CB68" s="69">
        <v>649.4136000000001</v>
      </c>
      <c r="CC68" s="69">
        <v>0</v>
      </c>
      <c r="CD68" s="69">
        <v>2418.255</v>
      </c>
      <c r="CE68" s="69">
        <v>619.08</v>
      </c>
      <c r="CF68" s="69">
        <v>1195.062</v>
      </c>
      <c r="CG68" s="69">
        <v>286.5</v>
      </c>
      <c r="CH68" s="69">
        <v>5656.3806</v>
      </c>
      <c r="CI68" s="69">
        <v>5656.3806</v>
      </c>
      <c r="CJ68" s="69"/>
      <c r="CK68" s="71">
        <v>6288.344360000001</v>
      </c>
      <c r="CL68" s="69"/>
      <c r="CM68" s="72">
        <f>IF((CK68-CL68)=0,0,(CI68-CJ68)/(CK68-CL68)*100)</f>
        <v>89.95023612224696</v>
      </c>
      <c r="CO68" s="69">
        <v>105</v>
      </c>
      <c r="CP68" s="69" t="s">
        <v>43</v>
      </c>
      <c r="CQ68" s="69">
        <v>105</v>
      </c>
      <c r="CR68" s="69">
        <v>2.5</v>
      </c>
      <c r="CS68" s="69">
        <v>107.5</v>
      </c>
      <c r="CV68" s="69">
        <v>7490.458912845999</v>
      </c>
      <c r="CW68" s="69"/>
      <c r="CX68" s="69">
        <v>6448.174585599999</v>
      </c>
      <c r="CY68" s="69"/>
      <c r="CZ68" s="69">
        <v>7490.458912845999</v>
      </c>
      <c r="DA68" s="69"/>
      <c r="DB68" s="69">
        <v>6448.174585599999</v>
      </c>
      <c r="DC68" s="69"/>
    </row>
    <row r="69" spans="1:107" s="70" customFormat="1" ht="26.25" customHeight="1">
      <c r="A69" s="1"/>
      <c r="B69" s="27"/>
      <c r="C69" s="59" t="s">
        <v>38</v>
      </c>
      <c r="D69" s="60">
        <f>ROW(C69)-13</f>
        <v>56</v>
      </c>
      <c r="E69" s="61" t="s">
        <v>150</v>
      </c>
      <c r="F69" s="61" t="s">
        <v>164</v>
      </c>
      <c r="G69" s="61" t="s">
        <v>165</v>
      </c>
      <c r="H69" s="61">
        <v>5</v>
      </c>
      <c r="I69" s="62" t="s">
        <v>153</v>
      </c>
      <c r="J69" s="63">
        <v>3</v>
      </c>
      <c r="K69" s="64">
        <v>5410.86927</v>
      </c>
      <c r="L69" s="65">
        <v>104.64360738494993</v>
      </c>
      <c r="M69" s="66"/>
      <c r="N69" s="67">
        <v>104.64360738494993</v>
      </c>
      <c r="O69" s="67">
        <v>105.55555555555559</v>
      </c>
      <c r="P69" s="67">
        <v>103.47222222222221</v>
      </c>
      <c r="Q69" s="67">
        <v>0</v>
      </c>
      <c r="R69" s="67">
        <v>105</v>
      </c>
      <c r="S69" s="67">
        <v>104.05405405405406</v>
      </c>
      <c r="T69" s="67">
        <v>104.18147034708936</v>
      </c>
      <c r="U69" s="67">
        <v>0</v>
      </c>
      <c r="V69" s="68">
        <v>104.67616862418731</v>
      </c>
      <c r="W69" s="66"/>
      <c r="X69" s="67">
        <v>104.67616862418731</v>
      </c>
      <c r="Y69" s="67">
        <v>105.55555555555556</v>
      </c>
      <c r="Z69" s="67">
        <v>103.47222222222221</v>
      </c>
      <c r="AA69" s="67">
        <v>0</v>
      </c>
      <c r="AB69" s="67">
        <v>104.99999999999999</v>
      </c>
      <c r="AC69" s="67">
        <v>104.05405405405408</v>
      </c>
      <c r="AD69" s="67">
        <v>104.18147034708936</v>
      </c>
      <c r="AE69" s="67">
        <v>0</v>
      </c>
      <c r="AF69" s="69"/>
      <c r="AG69" s="69">
        <v>28.080000000000002</v>
      </c>
      <c r="AH69" s="69">
        <v>20.159999999999997</v>
      </c>
      <c r="AI69" s="69"/>
      <c r="AJ69" s="69">
        <v>1448.27</v>
      </c>
      <c r="AK69" s="69">
        <v>2.9599999999999995</v>
      </c>
      <c r="AL69" s="69"/>
      <c r="AM69" s="69"/>
      <c r="AN69" s="69">
        <v>36.59</v>
      </c>
      <c r="AO69" s="69"/>
      <c r="AP69" s="69"/>
      <c r="AQ69" s="69">
        <v>29.64</v>
      </c>
      <c r="AR69" s="69">
        <v>20.859999999999996</v>
      </c>
      <c r="AS69" s="69"/>
      <c r="AT69" s="69">
        <v>1520.6834999999999</v>
      </c>
      <c r="AU69" s="69">
        <v>3.08</v>
      </c>
      <c r="AV69" s="69"/>
      <c r="AW69" s="69"/>
      <c r="AX69" s="69">
        <v>38.12</v>
      </c>
      <c r="AY69" s="69"/>
      <c r="CA69" s="69">
        <v>665.1216000000001</v>
      </c>
      <c r="CB69" s="69">
        <v>468.0984</v>
      </c>
      <c r="CC69" s="69">
        <v>0</v>
      </c>
      <c r="CD69" s="69">
        <v>2463.50727</v>
      </c>
      <c r="CE69" s="69">
        <v>619.08</v>
      </c>
      <c r="CF69" s="69">
        <v>1195.062</v>
      </c>
      <c r="CG69" s="69">
        <v>0</v>
      </c>
      <c r="CH69" s="69">
        <v>5410.86927</v>
      </c>
      <c r="CI69" s="69">
        <v>5410.86927</v>
      </c>
      <c r="CJ69" s="69"/>
      <c r="CK69" s="71">
        <v>5170.7595</v>
      </c>
      <c r="CL69" s="69"/>
      <c r="CM69" s="72">
        <f>IF((CK69-CL69)=0,0,(CI69-CJ69)/(CK69-CL69)*100)</f>
        <v>104.64360738494993</v>
      </c>
      <c r="CO69" s="69">
        <v>105</v>
      </c>
      <c r="CP69" s="69" t="s">
        <v>43</v>
      </c>
      <c r="CQ69" s="69">
        <v>105</v>
      </c>
      <c r="CR69" s="69">
        <v>2.5</v>
      </c>
      <c r="CS69" s="69">
        <v>107.5</v>
      </c>
      <c r="CV69" s="69">
        <v>4610.607896119997</v>
      </c>
      <c r="CW69" s="69"/>
      <c r="CX69" s="69">
        <v>4826.207695942663</v>
      </c>
      <c r="CY69" s="69"/>
      <c r="CZ69" s="69">
        <v>4610.607896119997</v>
      </c>
      <c r="DA69" s="69"/>
      <c r="DB69" s="69">
        <v>4826.207695942663</v>
      </c>
      <c r="DC69" s="69"/>
    </row>
    <row r="70" spans="1:107" s="70" customFormat="1" ht="26.25" customHeight="1">
      <c r="A70" s="1"/>
      <c r="B70" s="27"/>
      <c r="C70" s="59" t="s">
        <v>38</v>
      </c>
      <c r="D70" s="60">
        <f>ROW(C70)-13</f>
        <v>57</v>
      </c>
      <c r="E70" s="61" t="s">
        <v>150</v>
      </c>
      <c r="F70" s="61" t="s">
        <v>166</v>
      </c>
      <c r="G70" s="61" t="s">
        <v>167</v>
      </c>
      <c r="H70" s="61">
        <v>5</v>
      </c>
      <c r="I70" s="62" t="s">
        <v>153</v>
      </c>
      <c r="J70" s="63">
        <v>3</v>
      </c>
      <c r="K70" s="64">
        <v>4680.6219</v>
      </c>
      <c r="L70" s="65">
        <v>103.26215640580543</v>
      </c>
      <c r="M70" s="66"/>
      <c r="N70" s="67">
        <v>103.26215640580543</v>
      </c>
      <c r="O70" s="67">
        <v>100.79314720812182</v>
      </c>
      <c r="P70" s="67">
        <v>0</v>
      </c>
      <c r="Q70" s="67">
        <v>0</v>
      </c>
      <c r="R70" s="67">
        <v>102.6692170586445</v>
      </c>
      <c r="S70" s="67">
        <v>104.34782608695652</v>
      </c>
      <c r="T70" s="67">
        <v>104.18147034708936</v>
      </c>
      <c r="U70" s="67">
        <v>104.18181818181817</v>
      </c>
      <c r="V70" s="68">
        <v>104.04932548238305</v>
      </c>
      <c r="W70" s="66"/>
      <c r="X70" s="67">
        <v>104.04932548238305</v>
      </c>
      <c r="Y70" s="67">
        <v>100.79314720812182</v>
      </c>
      <c r="Z70" s="67">
        <v>0</v>
      </c>
      <c r="AA70" s="67">
        <v>0</v>
      </c>
      <c r="AB70" s="67">
        <v>102.6692170586445</v>
      </c>
      <c r="AC70" s="67">
        <v>104.34782608695654</v>
      </c>
      <c r="AD70" s="67">
        <v>104.18147034708933</v>
      </c>
      <c r="AE70" s="67">
        <v>104.18181818181817</v>
      </c>
      <c r="AF70" s="69"/>
      <c r="AG70" s="69">
        <v>31.519999999999992</v>
      </c>
      <c r="AH70" s="69"/>
      <c r="AI70" s="69"/>
      <c r="AJ70" s="69">
        <v>2300.3</v>
      </c>
      <c r="AK70" s="69">
        <v>2.07</v>
      </c>
      <c r="AL70" s="69"/>
      <c r="AM70" s="69"/>
      <c r="AN70" s="69">
        <v>36.589999999999996</v>
      </c>
      <c r="AO70" s="69">
        <v>550</v>
      </c>
      <c r="AP70" s="69"/>
      <c r="AQ70" s="69">
        <v>31.77</v>
      </c>
      <c r="AR70" s="69"/>
      <c r="AS70" s="69"/>
      <c r="AT70" s="69">
        <v>2361.7</v>
      </c>
      <c r="AU70" s="69">
        <v>2.16</v>
      </c>
      <c r="AV70" s="69"/>
      <c r="AW70" s="69"/>
      <c r="AX70" s="69">
        <v>38.12</v>
      </c>
      <c r="AY70" s="69">
        <v>573</v>
      </c>
      <c r="CA70" s="69">
        <v>86.7321</v>
      </c>
      <c r="CB70" s="69">
        <v>0</v>
      </c>
      <c r="CC70" s="69">
        <v>0</v>
      </c>
      <c r="CD70" s="69">
        <v>2678.1678</v>
      </c>
      <c r="CE70" s="69">
        <v>434.15999999999997</v>
      </c>
      <c r="CF70" s="69">
        <v>1195.062</v>
      </c>
      <c r="CG70" s="69">
        <v>286.5</v>
      </c>
      <c r="CH70" s="69">
        <v>4680.6219</v>
      </c>
      <c r="CI70" s="69">
        <v>4680.6219</v>
      </c>
      <c r="CJ70" s="69"/>
      <c r="CK70" s="71">
        <v>4532.756300000001</v>
      </c>
      <c r="CL70" s="69"/>
      <c r="CM70" s="72">
        <f>IF((CK70-CL70)=0,0,(CI70-CJ70)/(CK70-CL70)*100)</f>
        <v>103.26215640580543</v>
      </c>
      <c r="CO70" s="69">
        <v>105</v>
      </c>
      <c r="CP70" s="69" t="s">
        <v>43</v>
      </c>
      <c r="CQ70" s="69">
        <v>105</v>
      </c>
      <c r="CR70" s="69">
        <v>2.5</v>
      </c>
      <c r="CS70" s="69">
        <v>107.5</v>
      </c>
      <c r="CV70" s="69">
        <v>3819.121258116</v>
      </c>
      <c r="CW70" s="69"/>
      <c r="CX70" s="69">
        <v>3973.769908424</v>
      </c>
      <c r="CY70" s="69"/>
      <c r="CZ70" s="69">
        <v>3819.121258116</v>
      </c>
      <c r="DA70" s="69"/>
      <c r="DB70" s="69">
        <v>3973.769908424</v>
      </c>
      <c r="DC70" s="69"/>
    </row>
    <row r="71" spans="1:107" s="70" customFormat="1" ht="26.25" customHeight="1">
      <c r="A71" s="1"/>
      <c r="B71" s="27"/>
      <c r="C71" s="59" t="s">
        <v>38</v>
      </c>
      <c r="D71" s="60">
        <f>ROW(C71)-13</f>
        <v>58</v>
      </c>
      <c r="E71" s="61" t="s">
        <v>150</v>
      </c>
      <c r="F71" s="61" t="s">
        <v>168</v>
      </c>
      <c r="G71" s="61" t="s">
        <v>169</v>
      </c>
      <c r="H71" s="61">
        <v>5</v>
      </c>
      <c r="I71" s="62" t="s">
        <v>153</v>
      </c>
      <c r="J71" s="63">
        <v>3</v>
      </c>
      <c r="K71" s="64">
        <v>2202.2219999999998</v>
      </c>
      <c r="L71" s="65">
        <v>104.21431534145556</v>
      </c>
      <c r="M71" s="66"/>
      <c r="N71" s="67">
        <v>104.21431534145556</v>
      </c>
      <c r="O71" s="67">
        <v>0</v>
      </c>
      <c r="P71" s="67">
        <v>0</v>
      </c>
      <c r="Q71" s="67">
        <v>0</v>
      </c>
      <c r="R71" s="67">
        <v>0</v>
      </c>
      <c r="S71" s="67">
        <v>104.34782608695652</v>
      </c>
      <c r="T71" s="67">
        <v>104.18147034708936</v>
      </c>
      <c r="U71" s="67">
        <v>104.18181818181817</v>
      </c>
      <c r="V71" s="68">
        <v>104.20636723334336</v>
      </c>
      <c r="W71" s="66"/>
      <c r="X71" s="67">
        <v>104.20636723334336</v>
      </c>
      <c r="Y71" s="67">
        <v>0</v>
      </c>
      <c r="Z71" s="67">
        <v>0</v>
      </c>
      <c r="AA71" s="67">
        <v>0</v>
      </c>
      <c r="AB71" s="67">
        <v>0</v>
      </c>
      <c r="AC71" s="67">
        <v>104.34782608695654</v>
      </c>
      <c r="AD71" s="67">
        <v>104.18147034708936</v>
      </c>
      <c r="AE71" s="67">
        <v>104.18181818181817</v>
      </c>
      <c r="AF71" s="69"/>
      <c r="AG71" s="69"/>
      <c r="AH71" s="69"/>
      <c r="AI71" s="69"/>
      <c r="AJ71" s="69"/>
      <c r="AK71" s="69">
        <v>2.07</v>
      </c>
      <c r="AL71" s="69"/>
      <c r="AM71" s="69"/>
      <c r="AN71" s="69">
        <v>36.589999999999996</v>
      </c>
      <c r="AO71" s="69">
        <v>550</v>
      </c>
      <c r="AP71" s="69"/>
      <c r="AQ71" s="69"/>
      <c r="AR71" s="69"/>
      <c r="AS71" s="69"/>
      <c r="AT71" s="69"/>
      <c r="AU71" s="69">
        <v>2.16</v>
      </c>
      <c r="AV71" s="69"/>
      <c r="AW71" s="69"/>
      <c r="AX71" s="69">
        <v>38.12</v>
      </c>
      <c r="AY71" s="69">
        <v>573</v>
      </c>
      <c r="CA71" s="69">
        <v>0</v>
      </c>
      <c r="CB71" s="69">
        <v>0</v>
      </c>
      <c r="CC71" s="69">
        <v>0</v>
      </c>
      <c r="CD71" s="69">
        <v>0</v>
      </c>
      <c r="CE71" s="69">
        <v>434.15999999999997</v>
      </c>
      <c r="CF71" s="69">
        <v>1195.062</v>
      </c>
      <c r="CG71" s="69">
        <v>573</v>
      </c>
      <c r="CH71" s="69">
        <v>2202.2219999999998</v>
      </c>
      <c r="CI71" s="69">
        <v>2202.2219999999998</v>
      </c>
      <c r="CJ71" s="69"/>
      <c r="CK71" s="71">
        <v>2113.1665000000003</v>
      </c>
      <c r="CL71" s="69"/>
      <c r="CM71" s="72">
        <f>IF((CK71-CL71)=0,0,(CI71-CJ71)/(CK71-CL71)*100)</f>
        <v>104.21431534145556</v>
      </c>
      <c r="CO71" s="69">
        <v>105</v>
      </c>
      <c r="CP71" s="69" t="s">
        <v>43</v>
      </c>
      <c r="CQ71" s="69">
        <v>105</v>
      </c>
      <c r="CR71" s="69">
        <v>2.5</v>
      </c>
      <c r="CS71" s="69">
        <v>107.5</v>
      </c>
      <c r="CV71" s="69">
        <v>577.1833545</v>
      </c>
      <c r="CW71" s="69"/>
      <c r="CX71" s="69">
        <v>601.4618059999999</v>
      </c>
      <c r="CY71" s="69"/>
      <c r="CZ71" s="69">
        <v>577.1833545</v>
      </c>
      <c r="DA71" s="69"/>
      <c r="DB71" s="69">
        <v>601.4618059999999</v>
      </c>
      <c r="DC71" s="69"/>
    </row>
    <row r="72" spans="1:107" s="70" customFormat="1" ht="26.25" customHeight="1">
      <c r="A72" s="1"/>
      <c r="B72" s="27"/>
      <c r="C72" s="59" t="s">
        <v>38</v>
      </c>
      <c r="D72" s="60">
        <f>ROW(C72)-13</f>
        <v>59</v>
      </c>
      <c r="E72" s="61" t="s">
        <v>170</v>
      </c>
      <c r="F72" s="61" t="s">
        <v>170</v>
      </c>
      <c r="G72" s="61" t="s">
        <v>171</v>
      </c>
      <c r="H72" s="61">
        <v>14</v>
      </c>
      <c r="I72" s="62" t="s">
        <v>172</v>
      </c>
      <c r="J72" s="63">
        <v>3</v>
      </c>
      <c r="K72" s="64">
        <v>3828.2226599999995</v>
      </c>
      <c r="L72" s="65">
        <v>105.979402795487</v>
      </c>
      <c r="M72" s="66"/>
      <c r="N72" s="67">
        <v>105.979402795487</v>
      </c>
      <c r="O72" s="67">
        <v>107.6242006886375</v>
      </c>
      <c r="P72" s="67">
        <v>108.83752549286199</v>
      </c>
      <c r="Q72" s="67">
        <v>106.5017378859129</v>
      </c>
      <c r="R72" s="67">
        <v>106.03072451733443</v>
      </c>
      <c r="S72" s="67">
        <v>104.05405405405406</v>
      </c>
      <c r="T72" s="67">
        <v>104.14012738853503</v>
      </c>
      <c r="U72" s="67">
        <v>0</v>
      </c>
      <c r="V72" s="68">
        <v>105.18415117550937</v>
      </c>
      <c r="W72" s="73" t="s">
        <v>173</v>
      </c>
      <c r="X72" s="67">
        <v>105.18415117550937</v>
      </c>
      <c r="Y72" s="67">
        <v>106.37711763287871</v>
      </c>
      <c r="Z72" s="67">
        <v>108.79339448232079</v>
      </c>
      <c r="AA72" s="67">
        <v>106.5017378859129</v>
      </c>
      <c r="AB72" s="67">
        <v>106.19741618127954</v>
      </c>
      <c r="AC72" s="67">
        <v>104.05405405405408</v>
      </c>
      <c r="AD72" s="67">
        <v>104.12969673792855</v>
      </c>
      <c r="AE72" s="67">
        <v>100</v>
      </c>
      <c r="AF72" s="69"/>
      <c r="AG72" s="69">
        <v>20.56833319691057</v>
      </c>
      <c r="AH72" s="69">
        <v>14.669617493137183</v>
      </c>
      <c r="AI72" s="69">
        <v>97.82</v>
      </c>
      <c r="AJ72" s="69">
        <v>1189.147981621958</v>
      </c>
      <c r="AK72" s="69">
        <v>2.96</v>
      </c>
      <c r="AL72" s="69"/>
      <c r="AM72" s="69">
        <v>5.853878466294223</v>
      </c>
      <c r="AN72" s="69">
        <v>33.89</v>
      </c>
      <c r="AO72" s="69">
        <v>575</v>
      </c>
      <c r="AP72" s="69"/>
      <c r="AQ72" s="69">
        <v>21.879999999999995</v>
      </c>
      <c r="AR72" s="69">
        <v>15.959471709061027</v>
      </c>
      <c r="AS72" s="69">
        <v>104.18000000000002</v>
      </c>
      <c r="AT72" s="69">
        <v>1264.3128444359104</v>
      </c>
      <c r="AU72" s="69">
        <v>3.08</v>
      </c>
      <c r="AV72" s="69"/>
      <c r="AW72" s="69">
        <v>6.095532624685454</v>
      </c>
      <c r="AX72" s="69">
        <v>35.31</v>
      </c>
      <c r="AY72" s="69">
        <v>575</v>
      </c>
      <c r="CA72" s="69">
        <v>114.87</v>
      </c>
      <c r="CB72" s="69">
        <v>359.2644</v>
      </c>
      <c r="CC72" s="69">
        <v>1043.8836000000001</v>
      </c>
      <c r="CD72" s="69">
        <v>1382.3346599999998</v>
      </c>
      <c r="CE72" s="69">
        <v>702.24</v>
      </c>
      <c r="CF72" s="69">
        <v>225.63</v>
      </c>
      <c r="CG72" s="69">
        <v>0</v>
      </c>
      <c r="CH72" s="69">
        <v>3828.2226599999995</v>
      </c>
      <c r="CI72" s="69">
        <v>3828.2226599999995</v>
      </c>
      <c r="CJ72" s="69"/>
      <c r="CK72" s="71">
        <v>3612.2327159999995</v>
      </c>
      <c r="CL72" s="69"/>
      <c r="CM72" s="72">
        <f>IF((CK72-CL72)=0,0,(CI72-CJ72)/(CK72-CL72)*100)</f>
        <v>105.979402795487</v>
      </c>
      <c r="CO72" s="69">
        <v>106.5</v>
      </c>
      <c r="CP72" s="69" t="s">
        <v>43</v>
      </c>
      <c r="CQ72" s="69">
        <v>105</v>
      </c>
      <c r="CR72" s="69">
        <v>2.5</v>
      </c>
      <c r="CS72" s="69">
        <v>107.5</v>
      </c>
      <c r="CV72" s="69">
        <v>662718.8962996824</v>
      </c>
      <c r="CW72" s="69"/>
      <c r="CX72" s="69">
        <v>697075.2457525252</v>
      </c>
      <c r="CY72" s="69"/>
      <c r="CZ72" s="69">
        <v>662718.8962996824</v>
      </c>
      <c r="DA72" s="69"/>
      <c r="DB72" s="69">
        <v>697075.2457525252</v>
      </c>
      <c r="DC72" s="69"/>
    </row>
    <row r="73" spans="1:107" s="70" customFormat="1" ht="26.25" customHeight="1">
      <c r="A73" s="1"/>
      <c r="B73" s="27"/>
      <c r="C73" s="59" t="s">
        <v>38</v>
      </c>
      <c r="D73" s="60">
        <f>ROW(C73)-13</f>
        <v>60</v>
      </c>
      <c r="E73" s="61" t="s">
        <v>174</v>
      </c>
      <c r="F73" s="61" t="s">
        <v>175</v>
      </c>
      <c r="G73" s="61" t="s">
        <v>176</v>
      </c>
      <c r="H73" s="61">
        <v>41</v>
      </c>
      <c r="I73" s="62" t="s">
        <v>177</v>
      </c>
      <c r="J73" s="63">
        <v>3</v>
      </c>
      <c r="K73" s="64">
        <v>5295.170340000001</v>
      </c>
      <c r="L73" s="65">
        <v>103.47509062426244</v>
      </c>
      <c r="M73" s="66"/>
      <c r="N73" s="67">
        <v>103.47509062426244</v>
      </c>
      <c r="O73" s="67">
        <v>0</v>
      </c>
      <c r="P73" s="67">
        <v>100.14738393515108</v>
      </c>
      <c r="Q73" s="67">
        <v>0</v>
      </c>
      <c r="R73" s="67">
        <v>103.02782741894305</v>
      </c>
      <c r="S73" s="67">
        <v>104.34782608695652</v>
      </c>
      <c r="T73" s="67">
        <v>104.01891252955082</v>
      </c>
      <c r="U73" s="67">
        <v>0</v>
      </c>
      <c r="V73" s="68">
        <v>103.67259313298864</v>
      </c>
      <c r="W73" s="66"/>
      <c r="X73" s="67">
        <v>103.67259313298864</v>
      </c>
      <c r="Y73" s="67">
        <v>103.88161086851045</v>
      </c>
      <c r="Z73" s="67">
        <v>100.14738393515108</v>
      </c>
      <c r="AA73" s="67">
        <v>0</v>
      </c>
      <c r="AB73" s="67">
        <v>103.46274958168684</v>
      </c>
      <c r="AC73" s="67">
        <v>104.34782608695652</v>
      </c>
      <c r="AD73" s="67">
        <v>104.13238133667966</v>
      </c>
      <c r="AE73" s="67">
        <v>0</v>
      </c>
      <c r="AF73" s="69"/>
      <c r="AG73" s="69">
        <v>20.61</v>
      </c>
      <c r="AH73" s="69">
        <v>27.14</v>
      </c>
      <c r="AI73" s="69"/>
      <c r="AJ73" s="69">
        <v>1610.265489064319</v>
      </c>
      <c r="AK73" s="69">
        <v>2.0700000000000003</v>
      </c>
      <c r="AL73" s="69"/>
      <c r="AM73" s="69">
        <v>4.230000000000001</v>
      </c>
      <c r="AN73" s="69">
        <v>36.59</v>
      </c>
      <c r="AO73" s="69"/>
      <c r="AP73" s="69"/>
      <c r="AQ73" s="69">
        <v>21.410000000000004</v>
      </c>
      <c r="AR73" s="69">
        <v>27.180000000000003</v>
      </c>
      <c r="AS73" s="69"/>
      <c r="AT73" s="69">
        <v>1666.0249505509412</v>
      </c>
      <c r="AU73" s="69">
        <v>2.16</v>
      </c>
      <c r="AV73" s="69"/>
      <c r="AW73" s="69">
        <v>4.400000000000001</v>
      </c>
      <c r="AX73" s="69">
        <v>38.12</v>
      </c>
      <c r="AY73" s="69"/>
      <c r="CA73" s="69">
        <v>0</v>
      </c>
      <c r="CB73" s="69">
        <v>7.7463</v>
      </c>
      <c r="CC73" s="69">
        <v>0</v>
      </c>
      <c r="CD73" s="69">
        <v>2909.26404</v>
      </c>
      <c r="CE73" s="69">
        <v>144.72</v>
      </c>
      <c r="CF73" s="69">
        <v>2233.4400000000005</v>
      </c>
      <c r="CG73" s="69">
        <v>0</v>
      </c>
      <c r="CH73" s="69">
        <v>5295.170340000001</v>
      </c>
      <c r="CI73" s="69">
        <v>5295.170340000001</v>
      </c>
      <c r="CJ73" s="69"/>
      <c r="CK73" s="71">
        <v>5117.338200000001</v>
      </c>
      <c r="CL73" s="69"/>
      <c r="CM73" s="72">
        <f>IF((CK73-CL73)=0,0,(CI73-CJ73)/(CK73-CL73)*100)</f>
        <v>103.47509062426244</v>
      </c>
      <c r="CO73" s="69">
        <v>105</v>
      </c>
      <c r="CP73" s="69" t="s">
        <v>43</v>
      </c>
      <c r="CQ73" s="69">
        <v>105</v>
      </c>
      <c r="CR73" s="69">
        <v>2.5</v>
      </c>
      <c r="CS73" s="69">
        <v>107.5</v>
      </c>
      <c r="CV73" s="69">
        <v>1038.7133599783351</v>
      </c>
      <c r="CW73" s="69"/>
      <c r="CX73" s="69">
        <v>1076.861075508335</v>
      </c>
      <c r="CY73" s="69"/>
      <c r="CZ73" s="69">
        <v>1038.7133599783351</v>
      </c>
      <c r="DA73" s="69"/>
      <c r="DB73" s="69">
        <v>1076.861075508335</v>
      </c>
      <c r="DC73" s="69"/>
    </row>
    <row r="74" spans="1:107" s="70" customFormat="1" ht="26.25" customHeight="1">
      <c r="A74" s="1"/>
      <c r="B74" s="27"/>
      <c r="C74" s="59" t="s">
        <v>38</v>
      </c>
      <c r="D74" s="60">
        <f>ROW(C74)-13</f>
        <v>61</v>
      </c>
      <c r="E74" s="61" t="s">
        <v>174</v>
      </c>
      <c r="F74" s="61" t="s">
        <v>178</v>
      </c>
      <c r="G74" s="61" t="s">
        <v>179</v>
      </c>
      <c r="H74" s="61">
        <v>41</v>
      </c>
      <c r="I74" s="62" t="s">
        <v>177</v>
      </c>
      <c r="J74" s="63">
        <v>3</v>
      </c>
      <c r="K74" s="64">
        <v>4675.664700000001</v>
      </c>
      <c r="L74" s="65">
        <v>103.54442985801259</v>
      </c>
      <c r="M74" s="66"/>
      <c r="N74" s="67">
        <v>103.54442985801259</v>
      </c>
      <c r="O74" s="67">
        <v>105.48387096774196</v>
      </c>
      <c r="P74" s="67">
        <v>0</v>
      </c>
      <c r="Q74" s="67">
        <v>0</v>
      </c>
      <c r="R74" s="67">
        <v>103.02782741894308</v>
      </c>
      <c r="S74" s="67">
        <v>104.34782608695652</v>
      </c>
      <c r="T74" s="67">
        <v>104.01891252955082</v>
      </c>
      <c r="U74" s="67">
        <v>0</v>
      </c>
      <c r="V74" s="68">
        <v>103.7217262140964</v>
      </c>
      <c r="W74" s="66"/>
      <c r="X74" s="67">
        <v>103.7217262140964</v>
      </c>
      <c r="Y74" s="67">
        <v>105.07189864978605</v>
      </c>
      <c r="Z74" s="67">
        <v>0</v>
      </c>
      <c r="AA74" s="67">
        <v>0</v>
      </c>
      <c r="AB74" s="67">
        <v>103.02782741894308</v>
      </c>
      <c r="AC74" s="67">
        <v>104.34782608695654</v>
      </c>
      <c r="AD74" s="67">
        <v>104.05277718521792</v>
      </c>
      <c r="AE74" s="67">
        <v>100</v>
      </c>
      <c r="AF74" s="69"/>
      <c r="AG74" s="69">
        <v>27.31614749732381</v>
      </c>
      <c r="AH74" s="69"/>
      <c r="AI74" s="69"/>
      <c r="AJ74" s="69">
        <v>1958.5000000000002</v>
      </c>
      <c r="AK74" s="69">
        <v>2.07</v>
      </c>
      <c r="AL74" s="69"/>
      <c r="AM74" s="69">
        <v>4.230000000000001</v>
      </c>
      <c r="AN74" s="69">
        <v>36.59</v>
      </c>
      <c r="AO74" s="69">
        <v>500</v>
      </c>
      <c r="AP74" s="69"/>
      <c r="AQ74" s="69">
        <v>28.701594813414147</v>
      </c>
      <c r="AR74" s="69"/>
      <c r="AS74" s="69"/>
      <c r="AT74" s="69">
        <v>2017.8000000000002</v>
      </c>
      <c r="AU74" s="69">
        <v>2.16</v>
      </c>
      <c r="AV74" s="69"/>
      <c r="AW74" s="69">
        <v>4.400000000000001</v>
      </c>
      <c r="AX74" s="69">
        <v>38.120000000000005</v>
      </c>
      <c r="AY74" s="69">
        <v>500</v>
      </c>
      <c r="CA74" s="69">
        <v>9.319500000000001</v>
      </c>
      <c r="CB74" s="69">
        <v>0</v>
      </c>
      <c r="CC74" s="69">
        <v>0</v>
      </c>
      <c r="CD74" s="69">
        <v>2288.1852000000003</v>
      </c>
      <c r="CE74" s="69">
        <v>144.72</v>
      </c>
      <c r="CF74" s="69">
        <v>2233.4400000000005</v>
      </c>
      <c r="CG74" s="69">
        <v>0</v>
      </c>
      <c r="CH74" s="69">
        <v>4675.664700000001</v>
      </c>
      <c r="CI74" s="69">
        <v>4675.664700000001</v>
      </c>
      <c r="CJ74" s="69"/>
      <c r="CK74" s="71">
        <v>4515.612000000001</v>
      </c>
      <c r="CL74" s="69"/>
      <c r="CM74" s="72">
        <f>IF((CK74-CL74)=0,0,(CI74-CJ74)/(CK74-CL74)*100)</f>
        <v>103.54442985801259</v>
      </c>
      <c r="CO74" s="69">
        <v>105</v>
      </c>
      <c r="CP74" s="69" t="s">
        <v>43</v>
      </c>
      <c r="CQ74" s="69">
        <v>105</v>
      </c>
      <c r="CR74" s="69">
        <v>2.5</v>
      </c>
      <c r="CS74" s="69">
        <v>107.5</v>
      </c>
      <c r="CV74" s="69">
        <v>1185.6361522834004</v>
      </c>
      <c r="CW74" s="69"/>
      <c r="CX74" s="69">
        <v>1229.7622837667357</v>
      </c>
      <c r="CY74" s="69"/>
      <c r="CZ74" s="69">
        <v>1185.6361522834004</v>
      </c>
      <c r="DA74" s="69"/>
      <c r="DB74" s="69">
        <v>1229.7622837667357</v>
      </c>
      <c r="DC74" s="69"/>
    </row>
    <row r="75" spans="1:107" s="70" customFormat="1" ht="26.25" customHeight="1">
      <c r="A75" s="1"/>
      <c r="B75" s="27"/>
      <c r="C75" s="59" t="s">
        <v>38</v>
      </c>
      <c r="D75" s="60">
        <f>ROW(C75)-13</f>
        <v>62</v>
      </c>
      <c r="E75" s="61" t="s">
        <v>174</v>
      </c>
      <c r="F75" s="61" t="s">
        <v>180</v>
      </c>
      <c r="G75" s="61" t="s">
        <v>181</v>
      </c>
      <c r="H75" s="61">
        <v>41</v>
      </c>
      <c r="I75" s="62" t="s">
        <v>177</v>
      </c>
      <c r="J75" s="63">
        <v>3</v>
      </c>
      <c r="K75" s="64">
        <v>1379.8080000000002</v>
      </c>
      <c r="L75" s="65">
        <v>104.19889352562967</v>
      </c>
      <c r="M75" s="66"/>
      <c r="N75" s="67">
        <v>104.19889352562967</v>
      </c>
      <c r="O75" s="67">
        <v>0</v>
      </c>
      <c r="P75" s="67">
        <v>0</v>
      </c>
      <c r="Q75" s="67">
        <v>0</v>
      </c>
      <c r="R75" s="67">
        <v>0</v>
      </c>
      <c r="S75" s="67">
        <v>104.34782608695652</v>
      </c>
      <c r="T75" s="67">
        <v>104.18147034708936</v>
      </c>
      <c r="U75" s="67">
        <v>0</v>
      </c>
      <c r="V75" s="68">
        <v>104.26538673745993</v>
      </c>
      <c r="W75" s="66"/>
      <c r="X75" s="67">
        <v>104.26538673745993</v>
      </c>
      <c r="Y75" s="67">
        <v>0</v>
      </c>
      <c r="Z75" s="67">
        <v>0</v>
      </c>
      <c r="AA75" s="67">
        <v>0</v>
      </c>
      <c r="AB75" s="67">
        <v>0</v>
      </c>
      <c r="AC75" s="67">
        <v>104.34782608695654</v>
      </c>
      <c r="AD75" s="67">
        <v>104.18147034708937</v>
      </c>
      <c r="AE75" s="67">
        <v>0</v>
      </c>
      <c r="AF75" s="69"/>
      <c r="AG75" s="69"/>
      <c r="AH75" s="69"/>
      <c r="AI75" s="69"/>
      <c r="AJ75" s="69"/>
      <c r="AK75" s="69">
        <v>2.07</v>
      </c>
      <c r="AL75" s="69"/>
      <c r="AM75" s="69"/>
      <c r="AN75" s="69">
        <v>36.589999999999996</v>
      </c>
      <c r="AO75" s="69"/>
      <c r="AP75" s="69"/>
      <c r="AQ75" s="69"/>
      <c r="AR75" s="69"/>
      <c r="AS75" s="69"/>
      <c r="AT75" s="69"/>
      <c r="AU75" s="69">
        <v>2.16</v>
      </c>
      <c r="AV75" s="69"/>
      <c r="AW75" s="69"/>
      <c r="AX75" s="69">
        <v>38.120000000000005</v>
      </c>
      <c r="AY75" s="69"/>
      <c r="CA75" s="69">
        <v>0</v>
      </c>
      <c r="CB75" s="69">
        <v>0</v>
      </c>
      <c r="CC75" s="69">
        <v>0</v>
      </c>
      <c r="CD75" s="69">
        <v>0</v>
      </c>
      <c r="CE75" s="69">
        <v>144.72</v>
      </c>
      <c r="CF75" s="69">
        <v>1235.0880000000002</v>
      </c>
      <c r="CG75" s="69">
        <v>0</v>
      </c>
      <c r="CH75" s="69">
        <v>1379.8080000000002</v>
      </c>
      <c r="CI75" s="69">
        <v>1379.8080000000002</v>
      </c>
      <c r="CJ75" s="69"/>
      <c r="CK75" s="71">
        <v>1324.2060000000004</v>
      </c>
      <c r="CL75" s="69"/>
      <c r="CM75" s="72">
        <f>IF((CK75-CL75)=0,0,(CI75-CJ75)/(CK75-CL75)*100)</f>
        <v>104.19889352562967</v>
      </c>
      <c r="CO75" s="69">
        <v>105</v>
      </c>
      <c r="CP75" s="69" t="s">
        <v>43</v>
      </c>
      <c r="CQ75" s="69">
        <v>105</v>
      </c>
      <c r="CR75" s="69">
        <v>2.5</v>
      </c>
      <c r="CS75" s="69">
        <v>107.5</v>
      </c>
      <c r="CV75" s="69">
        <v>144.067968</v>
      </c>
      <c r="CW75" s="69"/>
      <c r="CX75" s="69">
        <v>150.21302400000002</v>
      </c>
      <c r="CY75" s="69"/>
      <c r="CZ75" s="69">
        <v>144.067968</v>
      </c>
      <c r="DA75" s="69"/>
      <c r="DB75" s="69">
        <v>150.21302400000002</v>
      </c>
      <c r="DC75" s="69"/>
    </row>
    <row r="76" spans="1:107" s="70" customFormat="1" ht="26.25" customHeight="1">
      <c r="A76" s="1"/>
      <c r="B76" s="27"/>
      <c r="C76" s="59" t="s">
        <v>38</v>
      </c>
      <c r="D76" s="60">
        <f>ROW(C76)-13</f>
        <v>63</v>
      </c>
      <c r="E76" s="61" t="s">
        <v>174</v>
      </c>
      <c r="F76" s="61" t="s">
        <v>182</v>
      </c>
      <c r="G76" s="61" t="s">
        <v>183</v>
      </c>
      <c r="H76" s="61">
        <v>41</v>
      </c>
      <c r="I76" s="62" t="s">
        <v>177</v>
      </c>
      <c r="J76" s="63">
        <v>3</v>
      </c>
      <c r="K76" s="64">
        <v>4980.2390000000005</v>
      </c>
      <c r="L76" s="65">
        <v>103.94550694984292</v>
      </c>
      <c r="M76" s="66"/>
      <c r="N76" s="67">
        <v>103.94550694984292</v>
      </c>
      <c r="O76" s="67">
        <v>102.9449838187702</v>
      </c>
      <c r="P76" s="67">
        <v>100.34468775344689</v>
      </c>
      <c r="Q76" s="67">
        <v>0</v>
      </c>
      <c r="R76" s="67">
        <v>103.90499194847021</v>
      </c>
      <c r="S76" s="67">
        <v>104.05405405405406</v>
      </c>
      <c r="T76" s="67">
        <v>104.01891252955082</v>
      </c>
      <c r="U76" s="67">
        <v>0</v>
      </c>
      <c r="V76" s="68">
        <v>103.92847150084137</v>
      </c>
      <c r="W76" s="66"/>
      <c r="X76" s="67">
        <v>103.92847150084137</v>
      </c>
      <c r="Y76" s="67">
        <v>102.9449838187702</v>
      </c>
      <c r="Z76" s="67">
        <v>100.34468775344689</v>
      </c>
      <c r="AA76" s="67">
        <v>0</v>
      </c>
      <c r="AB76" s="67">
        <v>103.90499194847018</v>
      </c>
      <c r="AC76" s="67">
        <v>104.05405405405408</v>
      </c>
      <c r="AD76" s="67">
        <v>104.02523598862265</v>
      </c>
      <c r="AE76" s="67">
        <v>0</v>
      </c>
      <c r="AF76" s="69"/>
      <c r="AG76" s="69">
        <v>30.900000000000002</v>
      </c>
      <c r="AH76" s="69">
        <v>49.31999999999999</v>
      </c>
      <c r="AI76" s="69"/>
      <c r="AJ76" s="69">
        <v>1490.4</v>
      </c>
      <c r="AK76" s="69">
        <v>2.96</v>
      </c>
      <c r="AL76" s="69"/>
      <c r="AM76" s="69">
        <v>4.230000000000001</v>
      </c>
      <c r="AN76" s="69">
        <v>36.589999999999996</v>
      </c>
      <c r="AO76" s="69"/>
      <c r="AP76" s="69"/>
      <c r="AQ76" s="69">
        <v>31.81</v>
      </c>
      <c r="AR76" s="69">
        <v>49.49000000000001</v>
      </c>
      <c r="AS76" s="69"/>
      <c r="AT76" s="69">
        <v>1548.6</v>
      </c>
      <c r="AU76" s="69">
        <v>3.08</v>
      </c>
      <c r="AV76" s="69"/>
      <c r="AW76" s="69">
        <v>4.400000000000001</v>
      </c>
      <c r="AX76" s="69">
        <v>38.120000000000005</v>
      </c>
      <c r="AY76" s="69"/>
      <c r="CA76" s="69">
        <v>12.405899999999999</v>
      </c>
      <c r="CB76" s="69">
        <v>19.3011</v>
      </c>
      <c r="CC76" s="69">
        <v>0</v>
      </c>
      <c r="CD76" s="69">
        <v>2508.732</v>
      </c>
      <c r="CE76" s="69">
        <v>206.36</v>
      </c>
      <c r="CF76" s="69">
        <v>2233.4400000000005</v>
      </c>
      <c r="CG76" s="69">
        <v>0</v>
      </c>
      <c r="CH76" s="69">
        <v>4980.2390000000005</v>
      </c>
      <c r="CI76" s="69">
        <v>4980.2390000000005</v>
      </c>
      <c r="CJ76" s="69"/>
      <c r="CK76" s="71">
        <v>4791.201800000001</v>
      </c>
      <c r="CL76" s="69"/>
      <c r="CM76" s="72">
        <f>IF((CK76-CL76)=0,0,(CI76-CJ76)/(CK76-CL76)*100)</f>
        <v>103.94550694984292</v>
      </c>
      <c r="CO76" s="69">
        <v>105</v>
      </c>
      <c r="CP76" s="69" t="s">
        <v>43</v>
      </c>
      <c r="CQ76" s="69">
        <v>105</v>
      </c>
      <c r="CR76" s="69">
        <v>2.5</v>
      </c>
      <c r="CS76" s="69">
        <v>107.5</v>
      </c>
      <c r="CV76" s="69">
        <v>3977.722912499951</v>
      </c>
      <c r="CW76" s="69"/>
      <c r="CX76" s="69">
        <v>4133.986623499949</v>
      </c>
      <c r="CY76" s="69"/>
      <c r="CZ76" s="69">
        <v>3977.722912499951</v>
      </c>
      <c r="DA76" s="69"/>
      <c r="DB76" s="69">
        <v>4133.986623499949</v>
      </c>
      <c r="DC76" s="69"/>
    </row>
    <row r="77" spans="1:107" s="70" customFormat="1" ht="26.25" customHeight="1">
      <c r="A77" s="1"/>
      <c r="B77" s="27"/>
      <c r="C77" s="59" t="s">
        <v>38</v>
      </c>
      <c r="D77" s="60">
        <f>ROW(C77)-13</f>
        <v>64</v>
      </c>
      <c r="E77" s="61" t="s">
        <v>184</v>
      </c>
      <c r="F77" s="61" t="s">
        <v>185</v>
      </c>
      <c r="G77" s="61" t="s">
        <v>186</v>
      </c>
      <c r="H77" s="61">
        <v>26</v>
      </c>
      <c r="I77" s="62" t="s">
        <v>187</v>
      </c>
      <c r="J77" s="63">
        <v>3</v>
      </c>
      <c r="K77" s="64">
        <v>1564.81</v>
      </c>
      <c r="L77" s="65">
        <v>104.20534608366741</v>
      </c>
      <c r="M77" s="66"/>
      <c r="N77" s="67">
        <v>104.20534608366741</v>
      </c>
      <c r="O77" s="67">
        <v>0</v>
      </c>
      <c r="P77" s="67">
        <v>0</v>
      </c>
      <c r="Q77" s="67">
        <v>0</v>
      </c>
      <c r="R77" s="67">
        <v>0</v>
      </c>
      <c r="S77" s="67">
        <v>104.34782608695654</v>
      </c>
      <c r="T77" s="67">
        <v>0</v>
      </c>
      <c r="U77" s="67">
        <v>104.12087912087911</v>
      </c>
      <c r="V77" s="68">
        <v>104.17196126544563</v>
      </c>
      <c r="W77" s="66"/>
      <c r="X77" s="67">
        <v>104.17196126544563</v>
      </c>
      <c r="Y77" s="67">
        <v>0</v>
      </c>
      <c r="Z77" s="67">
        <v>0</v>
      </c>
      <c r="AA77" s="67">
        <v>0</v>
      </c>
      <c r="AB77" s="67">
        <v>0</v>
      </c>
      <c r="AC77" s="67">
        <v>104.34782608695652</v>
      </c>
      <c r="AD77" s="67">
        <v>104.18147034708936</v>
      </c>
      <c r="AE77" s="67">
        <v>104.12087912087912</v>
      </c>
      <c r="AF77" s="69"/>
      <c r="AG77" s="69"/>
      <c r="AH77" s="69"/>
      <c r="AI77" s="69"/>
      <c r="AJ77" s="69"/>
      <c r="AK77" s="69">
        <v>2.07</v>
      </c>
      <c r="AL77" s="69"/>
      <c r="AM77" s="69"/>
      <c r="AN77" s="69">
        <v>36.59</v>
      </c>
      <c r="AO77" s="69">
        <v>364.00000000000006</v>
      </c>
      <c r="AP77" s="69"/>
      <c r="AQ77" s="69"/>
      <c r="AR77" s="69"/>
      <c r="AS77" s="69"/>
      <c r="AT77" s="69"/>
      <c r="AU77" s="69">
        <v>2.16</v>
      </c>
      <c r="AV77" s="69"/>
      <c r="AW77" s="69"/>
      <c r="AX77" s="69">
        <v>38.12</v>
      </c>
      <c r="AY77" s="69">
        <v>379</v>
      </c>
      <c r="CA77" s="69">
        <v>0</v>
      </c>
      <c r="CB77" s="69">
        <v>0</v>
      </c>
      <c r="CC77" s="69">
        <v>0</v>
      </c>
      <c r="CD77" s="69">
        <v>0</v>
      </c>
      <c r="CE77" s="69">
        <v>583.2</v>
      </c>
      <c r="CF77" s="69">
        <v>0</v>
      </c>
      <c r="CG77" s="69">
        <v>981.6099999999999</v>
      </c>
      <c r="CH77" s="69">
        <v>1564.81</v>
      </c>
      <c r="CI77" s="69">
        <v>1564.81</v>
      </c>
      <c r="CJ77" s="69"/>
      <c r="CK77" s="71">
        <v>1501.6599999999999</v>
      </c>
      <c r="CL77" s="69"/>
      <c r="CM77" s="72">
        <f>IF((CK77-CL77)=0,0,(CI77-CJ77)/(CK77-CL77)*100)</f>
        <v>104.20534608366741</v>
      </c>
      <c r="CO77" s="69">
        <v>105</v>
      </c>
      <c r="CP77" s="69" t="s">
        <v>43</v>
      </c>
      <c r="CQ77" s="69">
        <v>105</v>
      </c>
      <c r="CR77" s="69">
        <v>2.5</v>
      </c>
      <c r="CS77" s="69">
        <v>107.5</v>
      </c>
      <c r="CV77" s="69">
        <v>748.5616</v>
      </c>
      <c r="CW77" s="69"/>
      <c r="CX77" s="69">
        <v>779.7913000000001</v>
      </c>
      <c r="CY77" s="69"/>
      <c r="CZ77" s="69">
        <v>748.5616</v>
      </c>
      <c r="DA77" s="69"/>
      <c r="DB77" s="69">
        <v>779.7913000000001</v>
      </c>
      <c r="DC77" s="69"/>
    </row>
    <row r="78" spans="1:107" s="70" customFormat="1" ht="26.25" customHeight="1">
      <c r="A78" s="1"/>
      <c r="B78" s="27"/>
      <c r="C78" s="59" t="s">
        <v>38</v>
      </c>
      <c r="D78" s="60">
        <f>ROW(C78)-13</f>
        <v>65</v>
      </c>
      <c r="E78" s="61" t="s">
        <v>184</v>
      </c>
      <c r="F78" s="61" t="s">
        <v>188</v>
      </c>
      <c r="G78" s="61" t="s">
        <v>189</v>
      </c>
      <c r="H78" s="61">
        <v>26</v>
      </c>
      <c r="I78" s="62" t="s">
        <v>187</v>
      </c>
      <c r="J78" s="63">
        <v>3</v>
      </c>
      <c r="K78" s="64">
        <v>2610.832</v>
      </c>
      <c r="L78" s="65">
        <v>104.18629596678115</v>
      </c>
      <c r="M78" s="66"/>
      <c r="N78" s="67">
        <v>104.18629596678115</v>
      </c>
      <c r="O78" s="67">
        <v>0</v>
      </c>
      <c r="P78" s="67">
        <v>0</v>
      </c>
      <c r="Q78" s="67">
        <v>0</v>
      </c>
      <c r="R78" s="67">
        <v>0</v>
      </c>
      <c r="S78" s="67">
        <v>104.34782608695652</v>
      </c>
      <c r="T78" s="67">
        <v>104.18147034708936</v>
      </c>
      <c r="U78" s="67">
        <v>104.12087912087911</v>
      </c>
      <c r="V78" s="68">
        <v>104.16330542843475</v>
      </c>
      <c r="W78" s="66"/>
      <c r="X78" s="67">
        <v>104.16330542843475</v>
      </c>
      <c r="Y78" s="67">
        <v>0</v>
      </c>
      <c r="Z78" s="67">
        <v>0</v>
      </c>
      <c r="AA78" s="67">
        <v>0</v>
      </c>
      <c r="AB78" s="67">
        <v>0</v>
      </c>
      <c r="AC78" s="67">
        <v>104.34782608695654</v>
      </c>
      <c r="AD78" s="67">
        <v>104.18147034708933</v>
      </c>
      <c r="AE78" s="67">
        <v>104.12087912087912</v>
      </c>
      <c r="AF78" s="69"/>
      <c r="AG78" s="69"/>
      <c r="AH78" s="69"/>
      <c r="AI78" s="69"/>
      <c r="AJ78" s="69"/>
      <c r="AK78" s="69">
        <v>2.07</v>
      </c>
      <c r="AL78" s="69"/>
      <c r="AM78" s="69"/>
      <c r="AN78" s="69">
        <v>36.59</v>
      </c>
      <c r="AO78" s="69">
        <v>364</v>
      </c>
      <c r="AP78" s="69"/>
      <c r="AQ78" s="69"/>
      <c r="AR78" s="69"/>
      <c r="AS78" s="69"/>
      <c r="AT78" s="69"/>
      <c r="AU78" s="69">
        <v>2.16</v>
      </c>
      <c r="AV78" s="69"/>
      <c r="AW78" s="69"/>
      <c r="AX78" s="69">
        <v>38.12</v>
      </c>
      <c r="AY78" s="69">
        <v>379</v>
      </c>
      <c r="CA78" s="69">
        <v>0</v>
      </c>
      <c r="CB78" s="69">
        <v>0</v>
      </c>
      <c r="CC78" s="69">
        <v>0</v>
      </c>
      <c r="CD78" s="69">
        <v>0</v>
      </c>
      <c r="CE78" s="69">
        <v>434.16</v>
      </c>
      <c r="CF78" s="69">
        <v>1195.062</v>
      </c>
      <c r="CG78" s="69">
        <v>981.6099999999999</v>
      </c>
      <c r="CH78" s="69">
        <v>2610.832</v>
      </c>
      <c r="CI78" s="69">
        <v>2610.832</v>
      </c>
      <c r="CJ78" s="69"/>
      <c r="CK78" s="71">
        <v>2505.9265</v>
      </c>
      <c r="CL78" s="69"/>
      <c r="CM78" s="72">
        <f>IF((CK78-CL78)=0,0,(CI78-CJ78)/(CK78-CL78)*100)</f>
        <v>104.18629596678115</v>
      </c>
      <c r="CO78" s="69">
        <v>105</v>
      </c>
      <c r="CP78" s="69" t="s">
        <v>43</v>
      </c>
      <c r="CQ78" s="69">
        <v>105</v>
      </c>
      <c r="CR78" s="69">
        <v>2.5</v>
      </c>
      <c r="CS78" s="69">
        <v>107.5</v>
      </c>
      <c r="CV78" s="69">
        <v>186.89789</v>
      </c>
      <c r="CW78" s="69"/>
      <c r="CX78" s="69">
        <v>194.67902</v>
      </c>
      <c r="CY78" s="69"/>
      <c r="CZ78" s="69">
        <v>186.89789</v>
      </c>
      <c r="DA78" s="69"/>
      <c r="DB78" s="69">
        <v>194.67902</v>
      </c>
      <c r="DC78" s="69"/>
    </row>
    <row r="79" spans="1:107" s="70" customFormat="1" ht="26.25" customHeight="1">
      <c r="A79" s="1"/>
      <c r="B79" s="27"/>
      <c r="C79" s="59" t="s">
        <v>38</v>
      </c>
      <c r="D79" s="60">
        <f>ROW(C79)-13</f>
        <v>66</v>
      </c>
      <c r="E79" s="61" t="s">
        <v>184</v>
      </c>
      <c r="F79" s="61" t="s">
        <v>190</v>
      </c>
      <c r="G79" s="61" t="s">
        <v>191</v>
      </c>
      <c r="H79" s="61">
        <v>26</v>
      </c>
      <c r="I79" s="62" t="s">
        <v>187</v>
      </c>
      <c r="J79" s="63">
        <v>3</v>
      </c>
      <c r="K79" s="64">
        <v>2810.8864</v>
      </c>
      <c r="L79" s="65">
        <v>104.31909647327082</v>
      </c>
      <c r="M79" s="66"/>
      <c r="N79" s="67">
        <v>104.31909647327082</v>
      </c>
      <c r="O79" s="67">
        <v>106.08378870673955</v>
      </c>
      <c r="P79" s="67">
        <v>0</v>
      </c>
      <c r="Q79" s="67">
        <v>0</v>
      </c>
      <c r="R79" s="67">
        <v>0</v>
      </c>
      <c r="S79" s="67">
        <v>104.34782608695652</v>
      </c>
      <c r="T79" s="67">
        <v>104.18147034708936</v>
      </c>
      <c r="U79" s="67">
        <v>104.12087912087911</v>
      </c>
      <c r="V79" s="68">
        <v>104.2169082083188</v>
      </c>
      <c r="W79" s="66"/>
      <c r="X79" s="67">
        <v>104.2169082083188</v>
      </c>
      <c r="Y79" s="67">
        <v>106.08378870673954</v>
      </c>
      <c r="Z79" s="67">
        <v>0</v>
      </c>
      <c r="AA79" s="67">
        <v>0</v>
      </c>
      <c r="AB79" s="67">
        <v>0</v>
      </c>
      <c r="AC79" s="67">
        <v>104.34782608695654</v>
      </c>
      <c r="AD79" s="67">
        <v>104.18147034708937</v>
      </c>
      <c r="AE79" s="67">
        <v>104.12087912087911</v>
      </c>
      <c r="AF79" s="69"/>
      <c r="AG79" s="69">
        <v>27.45</v>
      </c>
      <c r="AH79" s="69"/>
      <c r="AI79" s="69"/>
      <c r="AJ79" s="69"/>
      <c r="AK79" s="69">
        <v>2.07</v>
      </c>
      <c r="AL79" s="69"/>
      <c r="AM79" s="69"/>
      <c r="AN79" s="69">
        <v>36.589999999999996</v>
      </c>
      <c r="AO79" s="69">
        <v>364</v>
      </c>
      <c r="AP79" s="69"/>
      <c r="AQ79" s="69">
        <v>29.12</v>
      </c>
      <c r="AR79" s="69"/>
      <c r="AS79" s="69"/>
      <c r="AT79" s="69"/>
      <c r="AU79" s="69">
        <v>2.1600000000000006</v>
      </c>
      <c r="AV79" s="69"/>
      <c r="AW79" s="69"/>
      <c r="AX79" s="69">
        <v>38.120000000000005</v>
      </c>
      <c r="AY79" s="69">
        <v>378.99999999999994</v>
      </c>
      <c r="CA79" s="69">
        <v>200.05440000000004</v>
      </c>
      <c r="CB79" s="69">
        <v>0</v>
      </c>
      <c r="CC79" s="69">
        <v>0</v>
      </c>
      <c r="CD79" s="69">
        <v>0</v>
      </c>
      <c r="CE79" s="69">
        <v>434.16</v>
      </c>
      <c r="CF79" s="69">
        <v>1195.062</v>
      </c>
      <c r="CG79" s="69">
        <v>981.6099999999999</v>
      </c>
      <c r="CH79" s="69">
        <v>2810.8864</v>
      </c>
      <c r="CI79" s="69">
        <v>2810.8864</v>
      </c>
      <c r="CJ79" s="69"/>
      <c r="CK79" s="71">
        <v>2694.508</v>
      </c>
      <c r="CL79" s="69"/>
      <c r="CM79" s="72">
        <f>IF((CK79-CL79)=0,0,(CI79-CJ79)/(CK79-CL79)*100)</f>
        <v>104.31909647327082</v>
      </c>
      <c r="CO79" s="69">
        <v>105</v>
      </c>
      <c r="CP79" s="69" t="s">
        <v>43</v>
      </c>
      <c r="CQ79" s="69">
        <v>105</v>
      </c>
      <c r="CR79" s="69">
        <v>2.5</v>
      </c>
      <c r="CS79" s="69">
        <v>107.5</v>
      </c>
      <c r="CV79" s="69">
        <v>484.5995001666787</v>
      </c>
      <c r="CW79" s="69"/>
      <c r="CX79" s="69">
        <v>505.03461626667917</v>
      </c>
      <c r="CY79" s="69"/>
      <c r="CZ79" s="69">
        <v>484.5995001666787</v>
      </c>
      <c r="DA79" s="69"/>
      <c r="DB79" s="69">
        <v>505.03461626667917</v>
      </c>
      <c r="DC79" s="69"/>
    </row>
    <row r="80" spans="1:107" s="70" customFormat="1" ht="26.25" customHeight="1">
      <c r="A80" s="1"/>
      <c r="B80" s="27"/>
      <c r="C80" s="59" t="s">
        <v>38</v>
      </c>
      <c r="D80" s="60">
        <f>ROW(C80)-13</f>
        <v>67</v>
      </c>
      <c r="E80" s="61" t="s">
        <v>184</v>
      </c>
      <c r="F80" s="61" t="s">
        <v>192</v>
      </c>
      <c r="G80" s="61" t="s">
        <v>193</v>
      </c>
      <c r="H80" s="61">
        <v>26</v>
      </c>
      <c r="I80" s="62" t="s">
        <v>187</v>
      </c>
      <c r="J80" s="63">
        <v>3</v>
      </c>
      <c r="K80" s="64">
        <v>4743.0687</v>
      </c>
      <c r="L80" s="65">
        <v>103.9821016576388</v>
      </c>
      <c r="M80" s="66"/>
      <c r="N80" s="67">
        <v>103.9821016576388</v>
      </c>
      <c r="O80" s="67">
        <v>102.46986180535139</v>
      </c>
      <c r="P80" s="67">
        <v>0</v>
      </c>
      <c r="Q80" s="67">
        <v>0</v>
      </c>
      <c r="R80" s="67">
        <v>104.16344034784679</v>
      </c>
      <c r="S80" s="67">
        <v>104.05405405405406</v>
      </c>
      <c r="T80" s="67">
        <v>104.18147034708936</v>
      </c>
      <c r="U80" s="67">
        <v>0</v>
      </c>
      <c r="V80" s="68">
        <v>103.9438904512489</v>
      </c>
      <c r="W80" s="66"/>
      <c r="X80" s="67">
        <v>103.9438904512489</v>
      </c>
      <c r="Y80" s="67">
        <v>102.46986180535139</v>
      </c>
      <c r="Z80" s="67">
        <v>0</v>
      </c>
      <c r="AA80" s="67">
        <v>0</v>
      </c>
      <c r="AB80" s="67">
        <v>104.16344034784682</v>
      </c>
      <c r="AC80" s="67">
        <v>104.05405405405403</v>
      </c>
      <c r="AD80" s="67">
        <v>104.18147034708937</v>
      </c>
      <c r="AE80" s="67">
        <v>104.12087912087912</v>
      </c>
      <c r="AF80" s="69"/>
      <c r="AG80" s="69">
        <v>34.00999999999999</v>
      </c>
      <c r="AH80" s="69"/>
      <c r="AI80" s="69"/>
      <c r="AJ80" s="69">
        <v>1678.9</v>
      </c>
      <c r="AK80" s="69">
        <v>2.96</v>
      </c>
      <c r="AL80" s="69"/>
      <c r="AM80" s="69"/>
      <c r="AN80" s="69">
        <v>36.59</v>
      </c>
      <c r="AO80" s="69">
        <v>364.00000000000006</v>
      </c>
      <c r="AP80" s="69"/>
      <c r="AQ80" s="69">
        <v>34.85</v>
      </c>
      <c r="AR80" s="69"/>
      <c r="AS80" s="69"/>
      <c r="AT80" s="69">
        <v>1748.8000000000002</v>
      </c>
      <c r="AU80" s="69">
        <v>3.0799999999999996</v>
      </c>
      <c r="AV80" s="69"/>
      <c r="AW80" s="69"/>
      <c r="AX80" s="69">
        <v>38.120000000000005</v>
      </c>
      <c r="AY80" s="69">
        <v>379.00000000000006</v>
      </c>
      <c r="CA80" s="69">
        <v>473.6115000000001</v>
      </c>
      <c r="CB80" s="69">
        <v>0</v>
      </c>
      <c r="CC80" s="69">
        <v>0</v>
      </c>
      <c r="CD80" s="69">
        <v>2455.3151999999995</v>
      </c>
      <c r="CE80" s="69">
        <v>619.08</v>
      </c>
      <c r="CF80" s="69">
        <v>1195.062</v>
      </c>
      <c r="CG80" s="69">
        <v>0</v>
      </c>
      <c r="CH80" s="69">
        <v>4743.0687</v>
      </c>
      <c r="CI80" s="69">
        <v>4743.0687</v>
      </c>
      <c r="CJ80" s="69"/>
      <c r="CK80" s="71">
        <v>4561.428</v>
      </c>
      <c r="CL80" s="69"/>
      <c r="CM80" s="72">
        <f>IF((CK80-CL80)=0,0,(CI80-CJ80)/(CK80-CL80)*100)</f>
        <v>103.9821016576388</v>
      </c>
      <c r="CO80" s="69">
        <v>105</v>
      </c>
      <c r="CP80" s="69" t="s">
        <v>43</v>
      </c>
      <c r="CQ80" s="69">
        <v>105</v>
      </c>
      <c r="CR80" s="69">
        <v>2.5</v>
      </c>
      <c r="CS80" s="69">
        <v>107.5</v>
      </c>
      <c r="CV80" s="69">
        <v>2532.9423643693076</v>
      </c>
      <c r="CW80" s="69"/>
      <c r="CX80" s="69">
        <v>2632.838836413307</v>
      </c>
      <c r="CY80" s="69"/>
      <c r="CZ80" s="69">
        <v>2532.9423643693076</v>
      </c>
      <c r="DA80" s="69"/>
      <c r="DB80" s="69">
        <v>2632.838836413307</v>
      </c>
      <c r="DC80" s="69"/>
    </row>
    <row r="81" spans="1:107" s="70" customFormat="1" ht="26.25" customHeight="1">
      <c r="A81" s="1"/>
      <c r="B81" s="27"/>
      <c r="C81" s="59" t="s">
        <v>38</v>
      </c>
      <c r="D81" s="60">
        <f>ROW(C81)-13</f>
        <v>68</v>
      </c>
      <c r="E81" s="61" t="s">
        <v>184</v>
      </c>
      <c r="F81" s="61" t="s">
        <v>194</v>
      </c>
      <c r="G81" s="61" t="s">
        <v>195</v>
      </c>
      <c r="H81" s="61">
        <v>26</v>
      </c>
      <c r="I81" s="62" t="s">
        <v>187</v>
      </c>
      <c r="J81" s="63">
        <v>3</v>
      </c>
      <c r="K81" s="64">
        <v>2870.983</v>
      </c>
      <c r="L81" s="65">
        <v>104.12073579814312</v>
      </c>
      <c r="M81" s="66"/>
      <c r="N81" s="67">
        <v>104.12073579814312</v>
      </c>
      <c r="O81" s="67">
        <v>102.3093284715892</v>
      </c>
      <c r="P81" s="67">
        <v>0</v>
      </c>
      <c r="Q81" s="67">
        <v>0</v>
      </c>
      <c r="R81" s="67">
        <v>0</v>
      </c>
      <c r="S81" s="67">
        <v>104.34782608695654</v>
      </c>
      <c r="T81" s="67">
        <v>104.18147034708936</v>
      </c>
      <c r="U81" s="67">
        <v>104.12087912087911</v>
      </c>
      <c r="V81" s="68">
        <v>104.08841157188948</v>
      </c>
      <c r="W81" s="66"/>
      <c r="X81" s="67">
        <v>104.08841157188948</v>
      </c>
      <c r="Y81" s="67">
        <v>102.3093284715892</v>
      </c>
      <c r="Z81" s="67">
        <v>0</v>
      </c>
      <c r="AA81" s="67">
        <v>0</v>
      </c>
      <c r="AB81" s="67">
        <v>0</v>
      </c>
      <c r="AC81" s="67">
        <v>104.34782608695654</v>
      </c>
      <c r="AD81" s="67">
        <v>104.18147034708936</v>
      </c>
      <c r="AE81" s="67">
        <v>104.12087912087911</v>
      </c>
      <c r="AF81" s="69"/>
      <c r="AG81" s="69">
        <v>32.91</v>
      </c>
      <c r="AH81" s="69"/>
      <c r="AI81" s="69"/>
      <c r="AJ81" s="69"/>
      <c r="AK81" s="69">
        <v>2.07</v>
      </c>
      <c r="AL81" s="69"/>
      <c r="AM81" s="69"/>
      <c r="AN81" s="69">
        <v>36.59</v>
      </c>
      <c r="AO81" s="69">
        <v>364</v>
      </c>
      <c r="AP81" s="69"/>
      <c r="AQ81" s="69">
        <v>33.67000000000001</v>
      </c>
      <c r="AR81" s="69"/>
      <c r="AS81" s="69"/>
      <c r="AT81" s="69"/>
      <c r="AU81" s="69">
        <v>2.16</v>
      </c>
      <c r="AV81" s="69"/>
      <c r="AW81" s="69"/>
      <c r="AX81" s="69">
        <v>38.12</v>
      </c>
      <c r="AY81" s="69">
        <v>378.99999999999994</v>
      </c>
      <c r="CA81" s="69">
        <v>111.111</v>
      </c>
      <c r="CB81" s="69">
        <v>0</v>
      </c>
      <c r="CC81" s="69">
        <v>0</v>
      </c>
      <c r="CD81" s="69">
        <v>0</v>
      </c>
      <c r="CE81" s="69">
        <v>583.2</v>
      </c>
      <c r="CF81" s="69">
        <v>1195.062</v>
      </c>
      <c r="CG81" s="69">
        <v>981.6099999999999</v>
      </c>
      <c r="CH81" s="69">
        <v>2870.983</v>
      </c>
      <c r="CI81" s="69">
        <v>2870.983</v>
      </c>
      <c r="CJ81" s="69"/>
      <c r="CK81" s="71">
        <v>2757.3595</v>
      </c>
      <c r="CL81" s="69"/>
      <c r="CM81" s="72">
        <f>IF((CK81-CL81)=0,0,(CI81-CJ81)/(CK81-CL81)*100)</f>
        <v>104.12073579814312</v>
      </c>
      <c r="CO81" s="69">
        <v>105</v>
      </c>
      <c r="CP81" s="69" t="s">
        <v>43</v>
      </c>
      <c r="CQ81" s="69">
        <v>105</v>
      </c>
      <c r="CR81" s="69">
        <v>2.5</v>
      </c>
      <c r="CS81" s="69">
        <v>107.5</v>
      </c>
      <c r="CV81" s="69">
        <v>978.0593032333201</v>
      </c>
      <c r="CW81" s="69"/>
      <c r="CX81" s="69">
        <v>1018.0463929666528</v>
      </c>
      <c r="CY81" s="69"/>
      <c r="CZ81" s="69">
        <v>978.0593032333201</v>
      </c>
      <c r="DA81" s="69"/>
      <c r="DB81" s="69">
        <v>1018.0463929666528</v>
      </c>
      <c r="DC81" s="69"/>
    </row>
    <row r="82" spans="1:107" s="70" customFormat="1" ht="26.25" customHeight="1">
      <c r="A82" s="1"/>
      <c r="B82" s="27"/>
      <c r="C82" s="59" t="s">
        <v>38</v>
      </c>
      <c r="D82" s="60">
        <f>ROW(C82)-13</f>
        <v>69</v>
      </c>
      <c r="E82" s="61" t="s">
        <v>184</v>
      </c>
      <c r="F82" s="61" t="s">
        <v>196</v>
      </c>
      <c r="G82" s="61" t="s">
        <v>197</v>
      </c>
      <c r="H82" s="61">
        <v>26</v>
      </c>
      <c r="I82" s="62" t="s">
        <v>187</v>
      </c>
      <c r="J82" s="63">
        <v>3</v>
      </c>
      <c r="K82" s="64">
        <v>2799.022</v>
      </c>
      <c r="L82" s="65">
        <v>104.06909181561956</v>
      </c>
      <c r="M82" s="66"/>
      <c r="N82" s="67">
        <v>104.06909181561956</v>
      </c>
      <c r="O82" s="67">
        <v>102.46986180535136</v>
      </c>
      <c r="P82" s="67">
        <v>0</v>
      </c>
      <c r="Q82" s="67">
        <v>0</v>
      </c>
      <c r="R82" s="67">
        <v>0</v>
      </c>
      <c r="S82" s="67">
        <v>104.34782608695652</v>
      </c>
      <c r="T82" s="67">
        <v>104.18147034708936</v>
      </c>
      <c r="U82" s="67">
        <v>104.12087912087911</v>
      </c>
      <c r="V82" s="68">
        <v>104.09657457466778</v>
      </c>
      <c r="W82" s="66"/>
      <c r="X82" s="67">
        <v>104.09657457466778</v>
      </c>
      <c r="Y82" s="67">
        <v>102.46986180535139</v>
      </c>
      <c r="Z82" s="67">
        <v>0</v>
      </c>
      <c r="AA82" s="67">
        <v>0</v>
      </c>
      <c r="AB82" s="67">
        <v>0</v>
      </c>
      <c r="AC82" s="67">
        <v>104.34782608695654</v>
      </c>
      <c r="AD82" s="67">
        <v>104.18147034708936</v>
      </c>
      <c r="AE82" s="67">
        <v>104.12087912087911</v>
      </c>
      <c r="AF82" s="69"/>
      <c r="AG82" s="69">
        <v>34.01</v>
      </c>
      <c r="AH82" s="69"/>
      <c r="AI82" s="69"/>
      <c r="AJ82" s="69"/>
      <c r="AK82" s="69">
        <v>2.07</v>
      </c>
      <c r="AL82" s="69"/>
      <c r="AM82" s="69"/>
      <c r="AN82" s="69">
        <v>36.59</v>
      </c>
      <c r="AO82" s="69">
        <v>364.00000000000006</v>
      </c>
      <c r="AP82" s="69"/>
      <c r="AQ82" s="69">
        <v>34.85</v>
      </c>
      <c r="AR82" s="69"/>
      <c r="AS82" s="69"/>
      <c r="AT82" s="69"/>
      <c r="AU82" s="69">
        <v>2.16</v>
      </c>
      <c r="AV82" s="69"/>
      <c r="AW82" s="69"/>
      <c r="AX82" s="69">
        <v>38.12</v>
      </c>
      <c r="AY82" s="69">
        <v>379</v>
      </c>
      <c r="CA82" s="69">
        <v>188.19</v>
      </c>
      <c r="CB82" s="69">
        <v>0</v>
      </c>
      <c r="CC82" s="69">
        <v>0</v>
      </c>
      <c r="CD82" s="69">
        <v>0</v>
      </c>
      <c r="CE82" s="69">
        <v>434.16</v>
      </c>
      <c r="CF82" s="69">
        <v>1195.062</v>
      </c>
      <c r="CG82" s="69">
        <v>981.6099999999999</v>
      </c>
      <c r="CH82" s="69">
        <v>2799.022</v>
      </c>
      <c r="CI82" s="69">
        <v>2799.022</v>
      </c>
      <c r="CJ82" s="69"/>
      <c r="CK82" s="71">
        <v>2689.5805</v>
      </c>
      <c r="CL82" s="69"/>
      <c r="CM82" s="72">
        <f>IF((CK82-CL82)=0,0,(CI82-CJ82)/(CK82-CL82)*100)</f>
        <v>104.06909181561956</v>
      </c>
      <c r="CO82" s="69">
        <v>105</v>
      </c>
      <c r="CP82" s="69" t="s">
        <v>43</v>
      </c>
      <c r="CQ82" s="69">
        <v>105</v>
      </c>
      <c r="CR82" s="69">
        <v>2.5</v>
      </c>
      <c r="CS82" s="69">
        <v>107.5</v>
      </c>
      <c r="CV82" s="69">
        <v>712.4573340000001</v>
      </c>
      <c r="CW82" s="69"/>
      <c r="CX82" s="69">
        <v>741.64368</v>
      </c>
      <c r="CY82" s="69"/>
      <c r="CZ82" s="69">
        <v>712.4573340000001</v>
      </c>
      <c r="DA82" s="69"/>
      <c r="DB82" s="69">
        <v>741.64368</v>
      </c>
      <c r="DC82" s="69"/>
    </row>
    <row r="83" spans="1:107" s="70" customFormat="1" ht="26.25" customHeight="1">
      <c r="A83" s="1"/>
      <c r="B83" s="27"/>
      <c r="C83" s="59" t="s">
        <v>38</v>
      </c>
      <c r="D83" s="60">
        <f>ROW(C83)-13</f>
        <v>70</v>
      </c>
      <c r="E83" s="61" t="s">
        <v>198</v>
      </c>
      <c r="F83" s="61" t="s">
        <v>199</v>
      </c>
      <c r="G83" s="61" t="s">
        <v>200</v>
      </c>
      <c r="H83" s="61">
        <v>27</v>
      </c>
      <c r="I83" s="62" t="s">
        <v>201</v>
      </c>
      <c r="J83" s="63">
        <v>3</v>
      </c>
      <c r="K83" s="64">
        <v>8130.7802</v>
      </c>
      <c r="L83" s="65">
        <v>101.35571641187875</v>
      </c>
      <c r="M83" s="66"/>
      <c r="N83" s="67">
        <v>101.35571641187875</v>
      </c>
      <c r="O83" s="67">
        <v>101.18022328548643</v>
      </c>
      <c r="P83" s="67">
        <v>91.78529062870702</v>
      </c>
      <c r="Q83" s="67">
        <v>0</v>
      </c>
      <c r="R83" s="67">
        <v>103.10050144784238</v>
      </c>
      <c r="S83" s="67">
        <v>104.34782608695652</v>
      </c>
      <c r="T83" s="67">
        <v>104.18147034708936</v>
      </c>
      <c r="U83" s="67">
        <v>0</v>
      </c>
      <c r="V83" s="68">
        <v>103.07739984917154</v>
      </c>
      <c r="W83" s="66"/>
      <c r="X83" s="67">
        <v>103.07739984917154</v>
      </c>
      <c r="Y83" s="67">
        <v>101.7315124916019</v>
      </c>
      <c r="Z83" s="67">
        <v>91.785290628707</v>
      </c>
      <c r="AA83" s="67">
        <v>0</v>
      </c>
      <c r="AB83" s="67">
        <v>103.10050144784235</v>
      </c>
      <c r="AC83" s="67">
        <v>104.34782608695654</v>
      </c>
      <c r="AD83" s="67">
        <v>104.09878137731165</v>
      </c>
      <c r="AE83" s="67">
        <v>100</v>
      </c>
      <c r="AF83" s="69"/>
      <c r="AG83" s="69">
        <v>25.266314071304162</v>
      </c>
      <c r="AH83" s="69">
        <v>67.44</v>
      </c>
      <c r="AI83" s="69"/>
      <c r="AJ83" s="69">
        <v>1415.9</v>
      </c>
      <c r="AK83" s="69">
        <v>2.0700000000000003</v>
      </c>
      <c r="AL83" s="69"/>
      <c r="AM83" s="69">
        <v>4.230000000000001</v>
      </c>
      <c r="AN83" s="69">
        <v>36.589999999999996</v>
      </c>
      <c r="AO83" s="69">
        <v>400</v>
      </c>
      <c r="AP83" s="69"/>
      <c r="AQ83" s="69">
        <v>25.70380345561616</v>
      </c>
      <c r="AR83" s="69">
        <v>61.900000000000006</v>
      </c>
      <c r="AS83" s="69"/>
      <c r="AT83" s="69">
        <v>1459.8</v>
      </c>
      <c r="AU83" s="69">
        <v>2.1600000000000006</v>
      </c>
      <c r="AV83" s="69"/>
      <c r="AW83" s="69">
        <v>4.400000000000001</v>
      </c>
      <c r="AX83" s="69">
        <v>38.12</v>
      </c>
      <c r="AY83" s="69">
        <v>400</v>
      </c>
      <c r="CA83" s="69">
        <v>4126.772</v>
      </c>
      <c r="CB83" s="69">
        <v>614.667</v>
      </c>
      <c r="CC83" s="69">
        <v>0</v>
      </c>
      <c r="CD83" s="69">
        <v>2049.5592</v>
      </c>
      <c r="CE83" s="69">
        <v>144.72</v>
      </c>
      <c r="CF83" s="69">
        <v>1195.062</v>
      </c>
      <c r="CG83" s="69">
        <v>0</v>
      </c>
      <c r="CH83" s="69">
        <v>8130.7802</v>
      </c>
      <c r="CI83" s="69">
        <v>8130.7802</v>
      </c>
      <c r="CJ83" s="69"/>
      <c r="CK83" s="71">
        <v>8022.024299999999</v>
      </c>
      <c r="CL83" s="69"/>
      <c r="CM83" s="72">
        <f>IF((CK83-CL83)=0,0,(CI83-CJ83)/(CK83-CL83)*100)</f>
        <v>101.35571641187875</v>
      </c>
      <c r="CO83" s="69">
        <v>105</v>
      </c>
      <c r="CP83" s="69" t="s">
        <v>43</v>
      </c>
      <c r="CQ83" s="69">
        <v>105</v>
      </c>
      <c r="CR83" s="69">
        <v>2.5</v>
      </c>
      <c r="CS83" s="69">
        <v>107.5</v>
      </c>
      <c r="CV83" s="69">
        <v>1765.505604716681</v>
      </c>
      <c r="CW83" s="69"/>
      <c r="CX83" s="69">
        <v>1819.8372715333476</v>
      </c>
      <c r="CY83" s="69"/>
      <c r="CZ83" s="69">
        <v>1765.505604716681</v>
      </c>
      <c r="DA83" s="69"/>
      <c r="DB83" s="69">
        <v>1819.8372715333476</v>
      </c>
      <c r="DC83" s="69"/>
    </row>
    <row r="84" spans="1:107" s="70" customFormat="1" ht="26.25" customHeight="1">
      <c r="A84" s="1"/>
      <c r="B84" s="27"/>
      <c r="C84" s="59" t="s">
        <v>38</v>
      </c>
      <c r="D84" s="60">
        <f>ROW(C84)-13</f>
        <v>71</v>
      </c>
      <c r="E84" s="61" t="s">
        <v>198</v>
      </c>
      <c r="F84" s="61" t="s">
        <v>202</v>
      </c>
      <c r="G84" s="61" t="s">
        <v>203</v>
      </c>
      <c r="H84" s="61">
        <v>27</v>
      </c>
      <c r="I84" s="62" t="s">
        <v>201</v>
      </c>
      <c r="J84" s="63">
        <v>3</v>
      </c>
      <c r="K84" s="64">
        <v>1871.6779</v>
      </c>
      <c r="L84" s="65">
        <v>103.28564471514991</v>
      </c>
      <c r="M84" s="66"/>
      <c r="N84" s="67">
        <v>103.28564471514991</v>
      </c>
      <c r="O84" s="67">
        <v>104.38848920863309</v>
      </c>
      <c r="P84" s="67">
        <v>0</v>
      </c>
      <c r="Q84" s="67">
        <v>0</v>
      </c>
      <c r="R84" s="67">
        <v>0</v>
      </c>
      <c r="S84" s="67">
        <v>104.34782608695652</v>
      </c>
      <c r="T84" s="67">
        <v>104.18147034708936</v>
      </c>
      <c r="U84" s="67">
        <v>100</v>
      </c>
      <c r="V84" s="68">
        <v>103.38525325663173</v>
      </c>
      <c r="W84" s="66"/>
      <c r="X84" s="67">
        <v>103.38525325663173</v>
      </c>
      <c r="Y84" s="67">
        <v>104.38848920863309</v>
      </c>
      <c r="Z84" s="67">
        <v>0</v>
      </c>
      <c r="AA84" s="67">
        <v>0</v>
      </c>
      <c r="AB84" s="67">
        <v>100</v>
      </c>
      <c r="AC84" s="67">
        <v>104.34782608695654</v>
      </c>
      <c r="AD84" s="67">
        <v>104.18147034708933</v>
      </c>
      <c r="AE84" s="67">
        <v>100</v>
      </c>
      <c r="AF84" s="69"/>
      <c r="AG84" s="69">
        <v>13.9</v>
      </c>
      <c r="AH84" s="69"/>
      <c r="AI84" s="69"/>
      <c r="AJ84" s="69">
        <v>2535.2999999999997</v>
      </c>
      <c r="AK84" s="69">
        <v>2.07</v>
      </c>
      <c r="AL84" s="69"/>
      <c r="AM84" s="69"/>
      <c r="AN84" s="69">
        <v>36.59</v>
      </c>
      <c r="AO84" s="69">
        <v>400</v>
      </c>
      <c r="AP84" s="69"/>
      <c r="AQ84" s="69">
        <v>14.51</v>
      </c>
      <c r="AR84" s="69"/>
      <c r="AS84" s="69"/>
      <c r="AT84" s="69">
        <v>2535.2999999999997</v>
      </c>
      <c r="AU84" s="69">
        <v>2.1600000000000006</v>
      </c>
      <c r="AV84" s="69"/>
      <c r="AW84" s="69"/>
      <c r="AX84" s="69">
        <v>38.12</v>
      </c>
      <c r="AY84" s="69">
        <v>400</v>
      </c>
      <c r="CA84" s="69">
        <v>131.89589999999998</v>
      </c>
      <c r="CB84" s="69">
        <v>0</v>
      </c>
      <c r="CC84" s="69">
        <v>0</v>
      </c>
      <c r="CD84" s="69">
        <v>0</v>
      </c>
      <c r="CE84" s="69">
        <v>144.72</v>
      </c>
      <c r="CF84" s="69">
        <v>1195.062</v>
      </c>
      <c r="CG84" s="69">
        <v>400</v>
      </c>
      <c r="CH84" s="69">
        <v>1871.6779</v>
      </c>
      <c r="CI84" s="69">
        <v>1871.6779</v>
      </c>
      <c r="CJ84" s="69"/>
      <c r="CK84" s="71">
        <v>1812.1375</v>
      </c>
      <c r="CL84" s="69"/>
      <c r="CM84" s="72">
        <f>IF((CK84-CL84)=0,0,(CI84-CJ84)/(CK84-CL84)*100)</f>
        <v>103.28564471514991</v>
      </c>
      <c r="CO84" s="69">
        <v>105</v>
      </c>
      <c r="CP84" s="69" t="s">
        <v>43</v>
      </c>
      <c r="CQ84" s="69">
        <v>105</v>
      </c>
      <c r="CR84" s="69">
        <v>2.5</v>
      </c>
      <c r="CS84" s="69">
        <v>107.5</v>
      </c>
      <c r="CV84" s="69">
        <v>472.46302676668006</v>
      </c>
      <c r="CW84" s="69"/>
      <c r="CX84" s="69">
        <v>488.45709676667997</v>
      </c>
      <c r="CY84" s="69"/>
      <c r="CZ84" s="69">
        <v>472.46302676668006</v>
      </c>
      <c r="DA84" s="69"/>
      <c r="DB84" s="69">
        <v>488.45709676667997</v>
      </c>
      <c r="DC84" s="69"/>
    </row>
    <row r="85" spans="1:107" s="70" customFormat="1" ht="26.25" customHeight="1">
      <c r="A85" s="1"/>
      <c r="B85" s="27"/>
      <c r="C85" s="59" t="s">
        <v>38</v>
      </c>
      <c r="D85" s="60">
        <f>ROW(C85)-13</f>
        <v>72</v>
      </c>
      <c r="E85" s="61" t="s">
        <v>198</v>
      </c>
      <c r="F85" s="61" t="s">
        <v>204</v>
      </c>
      <c r="G85" s="61" t="s">
        <v>205</v>
      </c>
      <c r="H85" s="61">
        <v>27</v>
      </c>
      <c r="I85" s="62" t="s">
        <v>201</v>
      </c>
      <c r="J85" s="63">
        <v>3</v>
      </c>
      <c r="K85" s="64">
        <v>4461.936245999999</v>
      </c>
      <c r="L85" s="65">
        <v>104.77915433284268</v>
      </c>
      <c r="M85" s="66"/>
      <c r="N85" s="67">
        <v>104.77915433284268</v>
      </c>
      <c r="O85" s="67">
        <v>104.98866213151928</v>
      </c>
      <c r="P85" s="67">
        <v>0</v>
      </c>
      <c r="Q85" s="67">
        <v>0</v>
      </c>
      <c r="R85" s="67">
        <v>105.00015834978412</v>
      </c>
      <c r="S85" s="67">
        <v>0</v>
      </c>
      <c r="T85" s="67">
        <v>104.18147034708936</v>
      </c>
      <c r="U85" s="67">
        <v>0</v>
      </c>
      <c r="V85" s="68">
        <v>103.6101661055705</v>
      </c>
      <c r="W85" s="66"/>
      <c r="X85" s="67">
        <v>103.6101661055705</v>
      </c>
      <c r="Y85" s="67">
        <v>104.98866213151928</v>
      </c>
      <c r="Z85" s="67">
        <v>102.04831932773108</v>
      </c>
      <c r="AA85" s="67">
        <v>0</v>
      </c>
      <c r="AB85" s="67">
        <v>104.75922138762925</v>
      </c>
      <c r="AC85" s="67">
        <v>104.09066209760003</v>
      </c>
      <c r="AD85" s="67">
        <v>104.15094038204305</v>
      </c>
      <c r="AE85" s="67">
        <v>100</v>
      </c>
      <c r="AF85" s="69"/>
      <c r="AG85" s="69">
        <v>17.64</v>
      </c>
      <c r="AH85" s="69">
        <v>19.04</v>
      </c>
      <c r="AI85" s="69"/>
      <c r="AJ85" s="69">
        <v>1816.6509926665437</v>
      </c>
      <c r="AK85" s="69">
        <v>2.8094742538928945</v>
      </c>
      <c r="AL85" s="69"/>
      <c r="AM85" s="69">
        <v>4.241609254742477</v>
      </c>
      <c r="AN85" s="69">
        <v>36.59</v>
      </c>
      <c r="AO85" s="69">
        <v>400</v>
      </c>
      <c r="AP85" s="69"/>
      <c r="AQ85" s="69">
        <v>18.52</v>
      </c>
      <c r="AR85" s="69">
        <v>19.43</v>
      </c>
      <c r="AS85" s="69"/>
      <c r="AT85" s="69">
        <v>1903.1094352481093</v>
      </c>
      <c r="AU85" s="69">
        <v>2.9244003523387225</v>
      </c>
      <c r="AV85" s="69"/>
      <c r="AW85" s="69">
        <v>4.412118929340927</v>
      </c>
      <c r="AX85" s="69">
        <v>38.12</v>
      </c>
      <c r="AY85" s="69">
        <v>400</v>
      </c>
      <c r="CA85" s="69">
        <v>183.9036</v>
      </c>
      <c r="CB85" s="69">
        <v>0</v>
      </c>
      <c r="CC85" s="69">
        <v>0</v>
      </c>
      <c r="CD85" s="69">
        <v>3082.9706459999998</v>
      </c>
      <c r="CE85" s="69">
        <v>0</v>
      </c>
      <c r="CF85" s="69">
        <v>1195.062</v>
      </c>
      <c r="CG85" s="69">
        <v>0</v>
      </c>
      <c r="CH85" s="69">
        <v>4461.936245999999</v>
      </c>
      <c r="CI85" s="69">
        <v>4461.936245999999</v>
      </c>
      <c r="CJ85" s="69"/>
      <c r="CK85" s="71">
        <v>4258.419792000001</v>
      </c>
      <c r="CL85" s="69"/>
      <c r="CM85" s="72">
        <f>IF((CK85-CL85)=0,0,(CI85-CJ85)/(CK85-CL85)*100)</f>
        <v>104.77915433284268</v>
      </c>
      <c r="CO85" s="69">
        <v>105</v>
      </c>
      <c r="CP85" s="69" t="s">
        <v>43</v>
      </c>
      <c r="CQ85" s="69">
        <v>105</v>
      </c>
      <c r="CR85" s="69">
        <v>2.5</v>
      </c>
      <c r="CS85" s="69">
        <v>107.5</v>
      </c>
      <c r="CV85" s="69">
        <v>3147.938100446591</v>
      </c>
      <c r="CW85" s="69"/>
      <c r="CX85" s="69">
        <v>3261.5838947732536</v>
      </c>
      <c r="CY85" s="69"/>
      <c r="CZ85" s="69">
        <v>3147.938100446591</v>
      </c>
      <c r="DA85" s="69"/>
      <c r="DB85" s="69">
        <v>3261.5838947732536</v>
      </c>
      <c r="DC85" s="69"/>
    </row>
    <row r="86" spans="1:107" s="70" customFormat="1" ht="26.25" customHeight="1">
      <c r="A86" s="1"/>
      <c r="B86" s="27"/>
      <c r="C86" s="59" t="s">
        <v>38</v>
      </c>
      <c r="D86" s="60">
        <f>ROW(C86)-13</f>
        <v>73</v>
      </c>
      <c r="E86" s="61" t="s">
        <v>198</v>
      </c>
      <c r="F86" s="61" t="s">
        <v>206</v>
      </c>
      <c r="G86" s="61" t="s">
        <v>207</v>
      </c>
      <c r="H86" s="61">
        <v>27</v>
      </c>
      <c r="I86" s="62" t="s">
        <v>201</v>
      </c>
      <c r="J86" s="63">
        <v>3</v>
      </c>
      <c r="K86" s="64">
        <v>5447.961179999999</v>
      </c>
      <c r="L86" s="65">
        <v>103.59867154066139</v>
      </c>
      <c r="M86" s="66"/>
      <c r="N86" s="67">
        <v>103.59867154066139</v>
      </c>
      <c r="O86" s="67">
        <v>104.44285202436402</v>
      </c>
      <c r="P86" s="67">
        <v>0</v>
      </c>
      <c r="Q86" s="67">
        <v>0</v>
      </c>
      <c r="R86" s="67">
        <v>103.34037004842915</v>
      </c>
      <c r="S86" s="67">
        <v>104.34782608695654</v>
      </c>
      <c r="T86" s="67">
        <v>104.18147034708936</v>
      </c>
      <c r="U86" s="67">
        <v>0</v>
      </c>
      <c r="V86" s="68">
        <v>102.93300224979653</v>
      </c>
      <c r="W86" s="66"/>
      <c r="X86" s="67">
        <v>102.93300224979653</v>
      </c>
      <c r="Y86" s="67">
        <v>104.44285202436403</v>
      </c>
      <c r="Z86" s="67">
        <v>0</v>
      </c>
      <c r="AA86" s="67">
        <v>0</v>
      </c>
      <c r="AB86" s="67">
        <v>103.34037004842914</v>
      </c>
      <c r="AC86" s="67">
        <v>104.34782608695654</v>
      </c>
      <c r="AD86" s="67">
        <v>104.18147034708933</v>
      </c>
      <c r="AE86" s="67">
        <v>100</v>
      </c>
      <c r="AF86" s="69"/>
      <c r="AG86" s="69">
        <v>27.910000000000007</v>
      </c>
      <c r="AH86" s="69"/>
      <c r="AI86" s="69"/>
      <c r="AJ86" s="69">
        <v>2415.9</v>
      </c>
      <c r="AK86" s="69">
        <v>2.07</v>
      </c>
      <c r="AL86" s="69"/>
      <c r="AM86" s="69"/>
      <c r="AN86" s="69">
        <v>36.589999999999996</v>
      </c>
      <c r="AO86" s="69">
        <v>400</v>
      </c>
      <c r="AP86" s="69"/>
      <c r="AQ86" s="69">
        <v>29.150000000000002</v>
      </c>
      <c r="AR86" s="69"/>
      <c r="AS86" s="69"/>
      <c r="AT86" s="69">
        <v>2496.6</v>
      </c>
      <c r="AU86" s="69">
        <v>2.1600000000000006</v>
      </c>
      <c r="AV86" s="69"/>
      <c r="AW86" s="69"/>
      <c r="AX86" s="69">
        <v>38.11999999999999</v>
      </c>
      <c r="AY86" s="69">
        <v>400</v>
      </c>
      <c r="CA86" s="69">
        <v>256.2285</v>
      </c>
      <c r="CB86" s="69">
        <v>0</v>
      </c>
      <c r="CC86" s="69">
        <v>0</v>
      </c>
      <c r="CD86" s="69">
        <v>3869.2306799999997</v>
      </c>
      <c r="CE86" s="69">
        <v>127.44000000000003</v>
      </c>
      <c r="CF86" s="69">
        <v>1195.062</v>
      </c>
      <c r="CG86" s="69">
        <v>0</v>
      </c>
      <c r="CH86" s="69">
        <v>5447.961179999999</v>
      </c>
      <c r="CI86" s="69">
        <v>5447.961179999999</v>
      </c>
      <c r="CJ86" s="69"/>
      <c r="CK86" s="71">
        <v>5258.71722</v>
      </c>
      <c r="CL86" s="69"/>
      <c r="CM86" s="72">
        <f>IF((CK86-CL86)=0,0,(CI86-CJ86)/(CK86-CL86)*100)</f>
        <v>103.59867154066139</v>
      </c>
      <c r="CO86" s="69">
        <v>105</v>
      </c>
      <c r="CP86" s="69" t="s">
        <v>43</v>
      </c>
      <c r="CQ86" s="69">
        <v>105</v>
      </c>
      <c r="CR86" s="69">
        <v>2.5</v>
      </c>
      <c r="CS86" s="69">
        <v>107.5</v>
      </c>
      <c r="CV86" s="69">
        <v>507.56978625</v>
      </c>
      <c r="CW86" s="69"/>
      <c r="CX86" s="69">
        <v>522.4568194999999</v>
      </c>
      <c r="CY86" s="69"/>
      <c r="CZ86" s="69">
        <v>507.56978625</v>
      </c>
      <c r="DA86" s="69"/>
      <c r="DB86" s="69">
        <v>522.4568194999999</v>
      </c>
      <c r="DC86" s="69"/>
    </row>
    <row r="87" spans="1:107" s="70" customFormat="1" ht="26.25" customHeight="1">
      <c r="A87" s="1"/>
      <c r="B87" s="27"/>
      <c r="C87" s="59" t="s">
        <v>38</v>
      </c>
      <c r="D87" s="60">
        <f>ROW(C87)-13</f>
        <v>74</v>
      </c>
      <c r="E87" s="61" t="s">
        <v>208</v>
      </c>
      <c r="F87" s="61" t="s">
        <v>209</v>
      </c>
      <c r="G87" s="61" t="s">
        <v>210</v>
      </c>
      <c r="H87" s="61">
        <v>29</v>
      </c>
      <c r="I87" s="62" t="s">
        <v>211</v>
      </c>
      <c r="J87" s="63">
        <v>3</v>
      </c>
      <c r="K87" s="64">
        <v>1060.47622</v>
      </c>
      <c r="L87" s="65">
        <v>103.5607352166543</v>
      </c>
      <c r="M87" s="66"/>
      <c r="N87" s="67">
        <v>103.5607352166543</v>
      </c>
      <c r="O87" s="67">
        <v>0</v>
      </c>
      <c r="P87" s="67">
        <v>0</v>
      </c>
      <c r="Q87" s="67">
        <v>0</v>
      </c>
      <c r="R87" s="67">
        <v>0</v>
      </c>
      <c r="S87" s="67">
        <v>104.2</v>
      </c>
      <c r="T87" s="67">
        <v>104.18147034708936</v>
      </c>
      <c r="U87" s="67">
        <v>100</v>
      </c>
      <c r="V87" s="68">
        <v>103.30233608698127</v>
      </c>
      <c r="W87" s="66"/>
      <c r="X87" s="67">
        <v>103.30233608698127</v>
      </c>
      <c r="Y87" s="67">
        <v>0</v>
      </c>
      <c r="Z87" s="67">
        <v>0</v>
      </c>
      <c r="AA87" s="67">
        <v>0</v>
      </c>
      <c r="AB87" s="67">
        <v>0</v>
      </c>
      <c r="AC87" s="67">
        <v>104.2</v>
      </c>
      <c r="AD87" s="67">
        <v>104.18147034708933</v>
      </c>
      <c r="AE87" s="67">
        <v>100</v>
      </c>
      <c r="AF87" s="69"/>
      <c r="AG87" s="69"/>
      <c r="AH87" s="69"/>
      <c r="AI87" s="69"/>
      <c r="AJ87" s="69"/>
      <c r="AK87" s="69">
        <v>2.07</v>
      </c>
      <c r="AL87" s="69"/>
      <c r="AM87" s="69"/>
      <c r="AN87" s="69">
        <v>36.59000000000001</v>
      </c>
      <c r="AO87" s="69">
        <v>610</v>
      </c>
      <c r="AP87" s="69"/>
      <c r="AQ87" s="69"/>
      <c r="AR87" s="69"/>
      <c r="AS87" s="69"/>
      <c r="AT87" s="69"/>
      <c r="AU87" s="69">
        <v>2.15694</v>
      </c>
      <c r="AV87" s="69"/>
      <c r="AW87" s="69"/>
      <c r="AX87" s="69">
        <v>38.120000000000005</v>
      </c>
      <c r="AY87" s="69">
        <v>610</v>
      </c>
      <c r="CA87" s="69">
        <v>0</v>
      </c>
      <c r="CB87" s="69">
        <v>0</v>
      </c>
      <c r="CC87" s="69">
        <v>0</v>
      </c>
      <c r="CD87" s="69">
        <v>0</v>
      </c>
      <c r="CE87" s="69">
        <v>114.31782</v>
      </c>
      <c r="CF87" s="69">
        <v>793.6584</v>
      </c>
      <c r="CG87" s="69">
        <v>152.5</v>
      </c>
      <c r="CH87" s="69">
        <v>1060.47622</v>
      </c>
      <c r="CI87" s="69">
        <v>1060.47622</v>
      </c>
      <c r="CJ87" s="69"/>
      <c r="CK87" s="71">
        <v>1024.0138000000002</v>
      </c>
      <c r="CL87" s="69"/>
      <c r="CM87" s="72">
        <f>IF((CK87-CL87)=0,0,(CI87-CJ87)/(CK87-CL87)*100)</f>
        <v>103.5607352166543</v>
      </c>
      <c r="CO87" s="69">
        <v>105</v>
      </c>
      <c r="CP87" s="69" t="s">
        <v>43</v>
      </c>
      <c r="CQ87" s="69">
        <v>105</v>
      </c>
      <c r="CR87" s="69">
        <v>2.5</v>
      </c>
      <c r="CS87" s="69">
        <v>107.5</v>
      </c>
      <c r="CV87" s="69">
        <v>654.832740533313</v>
      </c>
      <c r="CW87" s="69"/>
      <c r="CX87" s="69">
        <v>676.457518433313</v>
      </c>
      <c r="CY87" s="69"/>
      <c r="CZ87" s="69">
        <v>654.832740533313</v>
      </c>
      <c r="DA87" s="69"/>
      <c r="DB87" s="69">
        <v>676.457518433313</v>
      </c>
      <c r="DC87" s="69"/>
    </row>
    <row r="88" spans="1:107" s="70" customFormat="1" ht="26.25" customHeight="1">
      <c r="A88" s="1"/>
      <c r="B88" s="27"/>
      <c r="C88" s="59" t="s">
        <v>38</v>
      </c>
      <c r="D88" s="60">
        <f>ROW(C88)-13</f>
        <v>75</v>
      </c>
      <c r="E88" s="61" t="s">
        <v>208</v>
      </c>
      <c r="F88" s="61" t="s">
        <v>212</v>
      </c>
      <c r="G88" s="61" t="s">
        <v>213</v>
      </c>
      <c r="H88" s="61">
        <v>29</v>
      </c>
      <c r="I88" s="62" t="s">
        <v>211</v>
      </c>
      <c r="J88" s="63">
        <v>3</v>
      </c>
      <c r="K88" s="64">
        <v>1060.6384</v>
      </c>
      <c r="L88" s="65">
        <v>103.57657289384186</v>
      </c>
      <c r="M88" s="66"/>
      <c r="N88" s="67">
        <v>103.57657289384186</v>
      </c>
      <c r="O88" s="67">
        <v>0</v>
      </c>
      <c r="P88" s="67">
        <v>0</v>
      </c>
      <c r="Q88" s="67">
        <v>0</v>
      </c>
      <c r="R88" s="67">
        <v>0</v>
      </c>
      <c r="S88" s="67">
        <v>104.34782608695654</v>
      </c>
      <c r="T88" s="67">
        <v>104.18147034708936</v>
      </c>
      <c r="U88" s="67">
        <v>100</v>
      </c>
      <c r="V88" s="68">
        <v>103.31932902598959</v>
      </c>
      <c r="W88" s="66"/>
      <c r="X88" s="67">
        <v>103.31932902598959</v>
      </c>
      <c r="Y88" s="67">
        <v>0</v>
      </c>
      <c r="Z88" s="67">
        <v>0</v>
      </c>
      <c r="AA88" s="67">
        <v>0</v>
      </c>
      <c r="AB88" s="67">
        <v>0</v>
      </c>
      <c r="AC88" s="67">
        <v>104.34782608695652</v>
      </c>
      <c r="AD88" s="67">
        <v>104.18147034708933</v>
      </c>
      <c r="AE88" s="67">
        <v>100</v>
      </c>
      <c r="AF88" s="69"/>
      <c r="AG88" s="69"/>
      <c r="AH88" s="69"/>
      <c r="AI88" s="69"/>
      <c r="AJ88" s="69"/>
      <c r="AK88" s="69">
        <v>2.07</v>
      </c>
      <c r="AL88" s="69"/>
      <c r="AM88" s="69"/>
      <c r="AN88" s="69">
        <v>36.59</v>
      </c>
      <c r="AO88" s="69">
        <v>610</v>
      </c>
      <c r="AP88" s="69"/>
      <c r="AQ88" s="69"/>
      <c r="AR88" s="69"/>
      <c r="AS88" s="69"/>
      <c r="AT88" s="69"/>
      <c r="AU88" s="69">
        <v>2.16</v>
      </c>
      <c r="AV88" s="69"/>
      <c r="AW88" s="69"/>
      <c r="AX88" s="69">
        <v>38.12</v>
      </c>
      <c r="AY88" s="69">
        <v>610</v>
      </c>
      <c r="CA88" s="69">
        <v>0</v>
      </c>
      <c r="CB88" s="69">
        <v>0</v>
      </c>
      <c r="CC88" s="69">
        <v>0</v>
      </c>
      <c r="CD88" s="69">
        <v>0</v>
      </c>
      <c r="CE88" s="69">
        <v>114.48</v>
      </c>
      <c r="CF88" s="69">
        <v>793.6584</v>
      </c>
      <c r="CG88" s="69">
        <v>152.5</v>
      </c>
      <c r="CH88" s="69">
        <v>1060.6384</v>
      </c>
      <c r="CI88" s="69">
        <v>1060.6384</v>
      </c>
      <c r="CJ88" s="69"/>
      <c r="CK88" s="71">
        <v>1024.0138000000002</v>
      </c>
      <c r="CL88" s="69"/>
      <c r="CM88" s="72">
        <f>IF((CK88-CL88)=0,0,(CI88-CJ88)/(CK88-CL88)*100)</f>
        <v>103.57657289384186</v>
      </c>
      <c r="CO88" s="69">
        <v>105</v>
      </c>
      <c r="CP88" s="69" t="s">
        <v>43</v>
      </c>
      <c r="CQ88" s="69">
        <v>105</v>
      </c>
      <c r="CR88" s="69">
        <v>2.5</v>
      </c>
      <c r="CS88" s="69">
        <v>107.5</v>
      </c>
      <c r="CV88" s="69">
        <v>259.80454280000004</v>
      </c>
      <c r="CW88" s="69"/>
      <c r="CX88" s="69">
        <v>268.4283104</v>
      </c>
      <c r="CY88" s="69"/>
      <c r="CZ88" s="69">
        <v>259.80454280000004</v>
      </c>
      <c r="DA88" s="69"/>
      <c r="DB88" s="69">
        <v>268.4283104</v>
      </c>
      <c r="DC88" s="69"/>
    </row>
    <row r="89" spans="1:107" s="70" customFormat="1" ht="26.25" customHeight="1">
      <c r="A89" s="1"/>
      <c r="B89" s="27"/>
      <c r="C89" s="59" t="s">
        <v>38</v>
      </c>
      <c r="D89" s="60">
        <f>ROW(C89)-13</f>
        <v>76</v>
      </c>
      <c r="E89" s="61" t="s">
        <v>208</v>
      </c>
      <c r="F89" s="61" t="s">
        <v>214</v>
      </c>
      <c r="G89" s="61" t="s">
        <v>215</v>
      </c>
      <c r="H89" s="61">
        <v>29</v>
      </c>
      <c r="I89" s="62" t="s">
        <v>211</v>
      </c>
      <c r="J89" s="63">
        <v>3</v>
      </c>
      <c r="K89" s="64">
        <v>3962.782978</v>
      </c>
      <c r="L89" s="65">
        <v>104.68763585222783</v>
      </c>
      <c r="M89" s="66"/>
      <c r="N89" s="67">
        <v>104.68763585222783</v>
      </c>
      <c r="O89" s="67">
        <v>104.9929873772791</v>
      </c>
      <c r="P89" s="67">
        <v>105.02450980392155</v>
      </c>
      <c r="Q89" s="67">
        <v>105.00473136368416</v>
      </c>
      <c r="R89" s="67">
        <v>104.48736154501562</v>
      </c>
      <c r="S89" s="67">
        <v>104.05405405405406</v>
      </c>
      <c r="T89" s="67">
        <v>0</v>
      </c>
      <c r="U89" s="67">
        <v>0</v>
      </c>
      <c r="V89" s="68">
        <v>104.10389300793558</v>
      </c>
      <c r="W89" s="66"/>
      <c r="X89" s="67">
        <v>104.10389300793558</v>
      </c>
      <c r="Y89" s="67">
        <v>104.99298737727909</v>
      </c>
      <c r="Z89" s="67">
        <v>105.02450980392157</v>
      </c>
      <c r="AA89" s="67">
        <v>105.00473136368416</v>
      </c>
      <c r="AB89" s="67">
        <v>104.49046639252175</v>
      </c>
      <c r="AC89" s="67">
        <v>104.07044260794969</v>
      </c>
      <c r="AD89" s="67">
        <v>104.16281210624572</v>
      </c>
      <c r="AE89" s="67">
        <v>100</v>
      </c>
      <c r="AF89" s="69"/>
      <c r="AG89" s="69">
        <v>35.650000000000006</v>
      </c>
      <c r="AH89" s="69">
        <v>16.32</v>
      </c>
      <c r="AI89" s="69">
        <v>95.11</v>
      </c>
      <c r="AJ89" s="69">
        <v>1447.5671672515648</v>
      </c>
      <c r="AK89" s="69">
        <v>2.8236727656910485</v>
      </c>
      <c r="AL89" s="69"/>
      <c r="AM89" s="69">
        <v>6.279999999999999</v>
      </c>
      <c r="AN89" s="69">
        <v>36.589999999999996</v>
      </c>
      <c r="AO89" s="69">
        <v>609.9999999999999</v>
      </c>
      <c r="AP89" s="69"/>
      <c r="AQ89" s="69">
        <v>37.43000000000001</v>
      </c>
      <c r="AR89" s="69">
        <v>17.140000000000008</v>
      </c>
      <c r="AS89" s="69">
        <v>99.87</v>
      </c>
      <c r="AT89" s="69">
        <v>1512.5696844061756</v>
      </c>
      <c r="AU89" s="69">
        <v>2.9386087450548084</v>
      </c>
      <c r="AV89" s="69"/>
      <c r="AW89" s="69">
        <v>6.54</v>
      </c>
      <c r="AX89" s="69">
        <v>38.120000000000005</v>
      </c>
      <c r="AY89" s="69">
        <v>609.9999999999999</v>
      </c>
      <c r="CA89" s="69">
        <v>463.75769999999994</v>
      </c>
      <c r="CB89" s="69">
        <v>384.6216</v>
      </c>
      <c r="CC89" s="69">
        <v>1003.6935</v>
      </c>
      <c r="CD89" s="69">
        <v>1734.9501779999998</v>
      </c>
      <c r="CE89" s="69">
        <v>375.76</v>
      </c>
      <c r="CF89" s="69">
        <v>0</v>
      </c>
      <c r="CG89" s="69">
        <v>0</v>
      </c>
      <c r="CH89" s="69">
        <v>3962.782978</v>
      </c>
      <c r="CI89" s="69">
        <v>3962.782978</v>
      </c>
      <c r="CJ89" s="69"/>
      <c r="CK89" s="71">
        <v>3785.3400219999994</v>
      </c>
      <c r="CL89" s="69"/>
      <c r="CM89" s="72">
        <f>IF((CK89-CL89)=0,0,(CI89-CJ89)/(CK89-CL89)*100)</f>
        <v>104.68763585222783</v>
      </c>
      <c r="CO89" s="69">
        <v>105</v>
      </c>
      <c r="CP89" s="69" t="s">
        <v>43</v>
      </c>
      <c r="CQ89" s="69">
        <v>105</v>
      </c>
      <c r="CR89" s="69">
        <v>2.5</v>
      </c>
      <c r="CS89" s="69">
        <v>107.5</v>
      </c>
      <c r="CV89" s="69">
        <v>14981.600277636036</v>
      </c>
      <c r="CW89" s="69"/>
      <c r="CX89" s="69">
        <v>15596.4291239068</v>
      </c>
      <c r="CY89" s="69"/>
      <c r="CZ89" s="69">
        <v>14981.600277636036</v>
      </c>
      <c r="DA89" s="69"/>
      <c r="DB89" s="69">
        <v>15596.4291239068</v>
      </c>
      <c r="DC89" s="69"/>
    </row>
    <row r="90" spans="1:107" s="70" customFormat="1" ht="26.25" customHeight="1">
      <c r="A90" s="1"/>
      <c r="B90" s="27"/>
      <c r="C90" s="59" t="s">
        <v>38</v>
      </c>
      <c r="D90" s="60">
        <f>ROW(C90)-13</f>
        <v>77</v>
      </c>
      <c r="E90" s="61" t="s">
        <v>208</v>
      </c>
      <c r="F90" s="61" t="s">
        <v>216</v>
      </c>
      <c r="G90" s="61" t="s">
        <v>217</v>
      </c>
      <c r="H90" s="61">
        <v>29</v>
      </c>
      <c r="I90" s="62" t="s">
        <v>211</v>
      </c>
      <c r="J90" s="63">
        <v>3</v>
      </c>
      <c r="K90" s="64">
        <v>1704.0637000000002</v>
      </c>
      <c r="L90" s="65">
        <v>102.93455817657038</v>
      </c>
      <c r="M90" s="66"/>
      <c r="N90" s="67">
        <v>102.93455817657038</v>
      </c>
      <c r="O90" s="67">
        <v>101.90407327066764</v>
      </c>
      <c r="P90" s="67">
        <v>0</v>
      </c>
      <c r="Q90" s="67">
        <v>0</v>
      </c>
      <c r="R90" s="67">
        <v>0</v>
      </c>
      <c r="S90" s="67">
        <v>104.2</v>
      </c>
      <c r="T90" s="67">
        <v>104.18147034708936</v>
      </c>
      <c r="U90" s="67">
        <v>100</v>
      </c>
      <c r="V90" s="68">
        <v>102.4631345732954</v>
      </c>
      <c r="W90" s="66"/>
      <c r="X90" s="67">
        <v>102.4631345732954</v>
      </c>
      <c r="Y90" s="67">
        <v>101.90407327066762</v>
      </c>
      <c r="Z90" s="67">
        <v>0</v>
      </c>
      <c r="AA90" s="67">
        <v>0</v>
      </c>
      <c r="AB90" s="67">
        <v>0</v>
      </c>
      <c r="AC90" s="67">
        <v>104.19999999999999</v>
      </c>
      <c r="AD90" s="67">
        <v>104.18147034708936</v>
      </c>
      <c r="AE90" s="67">
        <v>100</v>
      </c>
      <c r="AF90" s="69"/>
      <c r="AG90" s="69">
        <v>165.96</v>
      </c>
      <c r="AH90" s="69"/>
      <c r="AI90" s="69"/>
      <c r="AJ90" s="69"/>
      <c r="AK90" s="69">
        <v>2.0700000000000003</v>
      </c>
      <c r="AL90" s="69"/>
      <c r="AM90" s="69"/>
      <c r="AN90" s="69">
        <v>36.59</v>
      </c>
      <c r="AO90" s="69">
        <v>610</v>
      </c>
      <c r="AP90" s="69"/>
      <c r="AQ90" s="69">
        <v>169.12</v>
      </c>
      <c r="AR90" s="69"/>
      <c r="AS90" s="69"/>
      <c r="AT90" s="69"/>
      <c r="AU90" s="69">
        <v>2.15694</v>
      </c>
      <c r="AV90" s="69"/>
      <c r="AW90" s="69"/>
      <c r="AX90" s="69">
        <v>38.12</v>
      </c>
      <c r="AY90" s="69">
        <v>610</v>
      </c>
      <c r="CA90" s="69">
        <v>639.2736</v>
      </c>
      <c r="CB90" s="69">
        <v>0</v>
      </c>
      <c r="CC90" s="69">
        <v>0</v>
      </c>
      <c r="CD90" s="69">
        <v>0</v>
      </c>
      <c r="CE90" s="69">
        <v>118.63170000000001</v>
      </c>
      <c r="CF90" s="69">
        <v>793.6584</v>
      </c>
      <c r="CG90" s="69">
        <v>152.5</v>
      </c>
      <c r="CH90" s="69">
        <v>1704.0637000000002</v>
      </c>
      <c r="CI90" s="69">
        <v>1704.0637000000002</v>
      </c>
      <c r="CJ90" s="69"/>
      <c r="CK90" s="71">
        <v>1655.4826000000003</v>
      </c>
      <c r="CL90" s="69"/>
      <c r="CM90" s="72">
        <f>IF((CK90-CL90)=0,0,(CI90-CJ90)/(CK90-CL90)*100)</f>
        <v>102.93455817657038</v>
      </c>
      <c r="CO90" s="69">
        <v>105</v>
      </c>
      <c r="CP90" s="69" t="s">
        <v>43</v>
      </c>
      <c r="CQ90" s="69">
        <v>105</v>
      </c>
      <c r="CR90" s="69">
        <v>2.5</v>
      </c>
      <c r="CS90" s="69">
        <v>107.5</v>
      </c>
      <c r="CV90" s="69">
        <v>806.7602807999994</v>
      </c>
      <c r="CW90" s="69"/>
      <c r="CX90" s="69">
        <v>826.6318721999993</v>
      </c>
      <c r="CY90" s="69"/>
      <c r="CZ90" s="69">
        <v>806.7602807999994</v>
      </c>
      <c r="DA90" s="69"/>
      <c r="DB90" s="69">
        <v>826.6318721999993</v>
      </c>
      <c r="DC90" s="69"/>
    </row>
    <row r="91" spans="1:107" s="70" customFormat="1" ht="26.25" customHeight="1">
      <c r="A91" s="1"/>
      <c r="B91" s="27"/>
      <c r="C91" s="59" t="s">
        <v>38</v>
      </c>
      <c r="D91" s="60">
        <f>ROW(C91)-13</f>
        <v>78</v>
      </c>
      <c r="E91" s="61" t="s">
        <v>208</v>
      </c>
      <c r="F91" s="61" t="s">
        <v>218</v>
      </c>
      <c r="G91" s="61" t="s">
        <v>219</v>
      </c>
      <c r="H91" s="61">
        <v>29</v>
      </c>
      <c r="I91" s="62" t="s">
        <v>211</v>
      </c>
      <c r="J91" s="63">
        <v>3</v>
      </c>
      <c r="K91" s="64">
        <v>4631.77998</v>
      </c>
      <c r="L91" s="65">
        <v>104.22589378523186</v>
      </c>
      <c r="M91" s="66"/>
      <c r="N91" s="67">
        <v>104.22589378523186</v>
      </c>
      <c r="O91" s="67">
        <v>105.00316656111464</v>
      </c>
      <c r="P91" s="67">
        <v>0</v>
      </c>
      <c r="Q91" s="67">
        <v>0</v>
      </c>
      <c r="R91" s="67">
        <v>104.09021714539885</v>
      </c>
      <c r="S91" s="67">
        <v>104.2</v>
      </c>
      <c r="T91" s="67">
        <v>0</v>
      </c>
      <c r="U91" s="67">
        <v>0</v>
      </c>
      <c r="V91" s="68">
        <v>103.06805270243365</v>
      </c>
      <c r="W91" s="66"/>
      <c r="X91" s="67">
        <v>103.06805270243365</v>
      </c>
      <c r="Y91" s="67">
        <v>105.00316656111464</v>
      </c>
      <c r="Z91" s="67">
        <v>0</v>
      </c>
      <c r="AA91" s="67">
        <v>0</v>
      </c>
      <c r="AB91" s="67">
        <v>104.09021714539885</v>
      </c>
      <c r="AC91" s="67">
        <v>104.20000000000003</v>
      </c>
      <c r="AD91" s="67">
        <v>104.18147034708933</v>
      </c>
      <c r="AE91" s="67">
        <v>100</v>
      </c>
      <c r="AF91" s="69"/>
      <c r="AG91" s="69">
        <v>47.37</v>
      </c>
      <c r="AH91" s="69"/>
      <c r="AI91" s="69"/>
      <c r="AJ91" s="69">
        <v>2607.9300000000003</v>
      </c>
      <c r="AK91" s="69">
        <v>2.07</v>
      </c>
      <c r="AL91" s="69"/>
      <c r="AM91" s="69"/>
      <c r="AN91" s="69">
        <v>36.59</v>
      </c>
      <c r="AO91" s="69">
        <v>610</v>
      </c>
      <c r="AP91" s="69"/>
      <c r="AQ91" s="69">
        <v>49.74000000000001</v>
      </c>
      <c r="AR91" s="69"/>
      <c r="AS91" s="69"/>
      <c r="AT91" s="69">
        <v>2714.6</v>
      </c>
      <c r="AU91" s="69">
        <v>2.15694</v>
      </c>
      <c r="AV91" s="69"/>
      <c r="AW91" s="69"/>
      <c r="AX91" s="69">
        <v>38.12</v>
      </c>
      <c r="AY91" s="69">
        <v>610</v>
      </c>
      <c r="CA91" s="69">
        <v>675.9666</v>
      </c>
      <c r="CB91" s="69">
        <v>0</v>
      </c>
      <c r="CC91" s="69">
        <v>0</v>
      </c>
      <c r="CD91" s="69">
        <v>3811.2984</v>
      </c>
      <c r="CE91" s="69">
        <v>144.51498</v>
      </c>
      <c r="CF91" s="69">
        <v>0</v>
      </c>
      <c r="CG91" s="69">
        <v>0</v>
      </c>
      <c r="CH91" s="69">
        <v>4631.77998</v>
      </c>
      <c r="CI91" s="69">
        <v>4631.77998</v>
      </c>
      <c r="CJ91" s="69"/>
      <c r="CK91" s="71">
        <v>4443.9820199999995</v>
      </c>
      <c r="CL91" s="69"/>
      <c r="CM91" s="72">
        <f>IF((CK91-CL91)=0,0,(CI91-CJ91)/(CK91-CL91)*100)</f>
        <v>104.22589378523186</v>
      </c>
      <c r="CO91" s="69">
        <v>105</v>
      </c>
      <c r="CP91" s="69" t="s">
        <v>43</v>
      </c>
      <c r="CQ91" s="69">
        <v>105</v>
      </c>
      <c r="CR91" s="69">
        <v>2.5</v>
      </c>
      <c r="CS91" s="69">
        <v>107.5</v>
      </c>
      <c r="CV91" s="69">
        <v>633.0203044619999</v>
      </c>
      <c r="CW91" s="69"/>
      <c r="CX91" s="69">
        <v>652.44170102</v>
      </c>
      <c r="CY91" s="69"/>
      <c r="CZ91" s="69">
        <v>633.0203044619999</v>
      </c>
      <c r="DA91" s="69"/>
      <c r="DB91" s="69">
        <v>652.44170102</v>
      </c>
      <c r="DC91" s="69"/>
    </row>
    <row r="92" spans="1:107" s="70" customFormat="1" ht="26.25" customHeight="1">
      <c r="A92" s="1"/>
      <c r="B92" s="27"/>
      <c r="C92" s="59" t="s">
        <v>38</v>
      </c>
      <c r="D92" s="60">
        <f>ROW(C92)-13</f>
        <v>79</v>
      </c>
      <c r="E92" s="61" t="s">
        <v>208</v>
      </c>
      <c r="F92" s="61" t="s">
        <v>220</v>
      </c>
      <c r="G92" s="61" t="s">
        <v>221</v>
      </c>
      <c r="H92" s="61">
        <v>29</v>
      </c>
      <c r="I92" s="62" t="s">
        <v>211</v>
      </c>
      <c r="J92" s="63">
        <v>3</v>
      </c>
      <c r="K92" s="64">
        <v>2916.39728</v>
      </c>
      <c r="L92" s="65">
        <v>102.61621342751084</v>
      </c>
      <c r="M92" s="66"/>
      <c r="N92" s="67">
        <v>102.61621342751084</v>
      </c>
      <c r="O92" s="67">
        <v>104.48330683624802</v>
      </c>
      <c r="P92" s="67">
        <v>100.56399132321042</v>
      </c>
      <c r="Q92" s="67">
        <v>0</v>
      </c>
      <c r="R92" s="67">
        <v>102.03752565230137</v>
      </c>
      <c r="S92" s="67">
        <v>104.05405405405406</v>
      </c>
      <c r="T92" s="67">
        <v>104.14012738853503</v>
      </c>
      <c r="U92" s="67">
        <v>0</v>
      </c>
      <c r="V92" s="68">
        <v>102.68906633823886</v>
      </c>
      <c r="W92" s="66"/>
      <c r="X92" s="67">
        <v>102.68906633823886</v>
      </c>
      <c r="Y92" s="67">
        <v>104.483306836248</v>
      </c>
      <c r="Z92" s="67">
        <v>100.56399132321042</v>
      </c>
      <c r="AA92" s="67">
        <v>0</v>
      </c>
      <c r="AB92" s="67">
        <v>102.03752565230135</v>
      </c>
      <c r="AC92" s="67">
        <v>104.08404596362205</v>
      </c>
      <c r="AD92" s="67">
        <v>104.14012738853503</v>
      </c>
      <c r="AE92" s="67">
        <v>0</v>
      </c>
      <c r="AF92" s="69"/>
      <c r="AG92" s="69">
        <v>31.45</v>
      </c>
      <c r="AH92" s="69">
        <v>23.049999999999997</v>
      </c>
      <c r="AI92" s="69"/>
      <c r="AJ92" s="69">
        <v>1364.4000000000003</v>
      </c>
      <c r="AK92" s="69">
        <v>2.719700521701868</v>
      </c>
      <c r="AL92" s="69"/>
      <c r="AM92" s="69">
        <v>6.28</v>
      </c>
      <c r="AN92" s="69"/>
      <c r="AO92" s="69"/>
      <c r="AP92" s="69"/>
      <c r="AQ92" s="69">
        <v>32.86</v>
      </c>
      <c r="AR92" s="69">
        <v>23.179999999999996</v>
      </c>
      <c r="AS92" s="69"/>
      <c r="AT92" s="69">
        <v>1392.2</v>
      </c>
      <c r="AU92" s="69">
        <v>2.8307743410810406</v>
      </c>
      <c r="AV92" s="69"/>
      <c r="AW92" s="69">
        <v>6.540000000000001</v>
      </c>
      <c r="AX92" s="69"/>
      <c r="AY92" s="69"/>
      <c r="CA92" s="69">
        <v>658.5144</v>
      </c>
      <c r="CB92" s="69">
        <v>464.5272</v>
      </c>
      <c r="CC92" s="69">
        <v>0</v>
      </c>
      <c r="CD92" s="69">
        <v>1398.32568</v>
      </c>
      <c r="CE92" s="69">
        <v>169.4</v>
      </c>
      <c r="CF92" s="69">
        <v>225.63</v>
      </c>
      <c r="CG92" s="69">
        <v>0</v>
      </c>
      <c r="CH92" s="69">
        <v>2916.39728</v>
      </c>
      <c r="CI92" s="69">
        <v>2916.39728</v>
      </c>
      <c r="CJ92" s="69"/>
      <c r="CK92" s="71">
        <v>2842.0433599999997</v>
      </c>
      <c r="CL92" s="69"/>
      <c r="CM92" s="72">
        <f>IF((CK92-CL92)=0,0,(CI92-CJ92)/(CK92-CL92)*100)</f>
        <v>102.61621342751084</v>
      </c>
      <c r="CO92" s="69">
        <v>105</v>
      </c>
      <c r="CP92" s="69" t="s">
        <v>43</v>
      </c>
      <c r="CQ92" s="69">
        <v>105</v>
      </c>
      <c r="CR92" s="69">
        <v>2.5</v>
      </c>
      <c r="CS92" s="69">
        <v>107.5</v>
      </c>
      <c r="CV92" s="69">
        <v>5837.734451118402</v>
      </c>
      <c r="CW92" s="69"/>
      <c r="CX92" s="69">
        <v>5994.7150031592</v>
      </c>
      <c r="CY92" s="69"/>
      <c r="CZ92" s="69">
        <v>5837.734451118402</v>
      </c>
      <c r="DA92" s="69"/>
      <c r="DB92" s="69">
        <v>5994.7150031592</v>
      </c>
      <c r="DC92" s="69"/>
    </row>
    <row r="93" spans="1:107" s="70" customFormat="1" ht="26.25" customHeight="1">
      <c r="A93" s="1"/>
      <c r="B93" s="27"/>
      <c r="C93" s="59" t="s">
        <v>38</v>
      </c>
      <c r="D93" s="60">
        <f>ROW(C93)-13</f>
        <v>80</v>
      </c>
      <c r="E93" s="61" t="s">
        <v>208</v>
      </c>
      <c r="F93" s="61" t="s">
        <v>222</v>
      </c>
      <c r="G93" s="61" t="s">
        <v>223</v>
      </c>
      <c r="H93" s="61">
        <v>29</v>
      </c>
      <c r="I93" s="62" t="s">
        <v>211</v>
      </c>
      <c r="J93" s="63">
        <v>3</v>
      </c>
      <c r="K93" s="64">
        <v>6949.06166</v>
      </c>
      <c r="L93" s="65">
        <v>104.97064603516814</v>
      </c>
      <c r="M93" s="66"/>
      <c r="N93" s="67">
        <v>104.97064603516814</v>
      </c>
      <c r="O93" s="67">
        <v>104.99139414802066</v>
      </c>
      <c r="P93" s="67">
        <v>104.99847790904262</v>
      </c>
      <c r="Q93" s="67">
        <v>104.99934219181685</v>
      </c>
      <c r="R93" s="67">
        <v>105.0001392907316</v>
      </c>
      <c r="S93" s="67">
        <v>104.05405405405406</v>
      </c>
      <c r="T93" s="67">
        <v>0</v>
      </c>
      <c r="U93" s="67">
        <v>0</v>
      </c>
      <c r="V93" s="68">
        <v>103.97495036178086</v>
      </c>
      <c r="W93" s="66"/>
      <c r="X93" s="67">
        <v>103.97495036178086</v>
      </c>
      <c r="Y93" s="67">
        <v>104.9457958443424</v>
      </c>
      <c r="Z93" s="67">
        <v>104.99950320258797</v>
      </c>
      <c r="AA93" s="67">
        <v>104.99934219181685</v>
      </c>
      <c r="AB93" s="67">
        <v>104.56122960260856</v>
      </c>
      <c r="AC93" s="67">
        <v>104.05405405405406</v>
      </c>
      <c r="AD93" s="67">
        <v>104.18147034708933</v>
      </c>
      <c r="AE93" s="67">
        <v>100</v>
      </c>
      <c r="AF93" s="69"/>
      <c r="AG93" s="69">
        <v>44.643748462890734</v>
      </c>
      <c r="AH93" s="69">
        <v>39.13774118774517</v>
      </c>
      <c r="AI93" s="69">
        <v>152.01999999999998</v>
      </c>
      <c r="AJ93" s="69">
        <v>2209.8733854474212</v>
      </c>
      <c r="AK93" s="69">
        <v>2.96</v>
      </c>
      <c r="AL93" s="69"/>
      <c r="AM93" s="69"/>
      <c r="AN93" s="69">
        <v>36.59</v>
      </c>
      <c r="AO93" s="69">
        <v>610</v>
      </c>
      <c r="AP93" s="69"/>
      <c r="AQ93" s="69">
        <v>46.85173711912706</v>
      </c>
      <c r="AR93" s="69">
        <v>41.094433811847075</v>
      </c>
      <c r="AS93" s="69">
        <v>159.62</v>
      </c>
      <c r="AT93" s="69">
        <v>2310.670784484617</v>
      </c>
      <c r="AU93" s="69">
        <v>3.0799999999999996</v>
      </c>
      <c r="AV93" s="69"/>
      <c r="AW93" s="69"/>
      <c r="AX93" s="69">
        <v>38.12</v>
      </c>
      <c r="AY93" s="69">
        <v>610</v>
      </c>
      <c r="CA93" s="69">
        <v>645.624</v>
      </c>
      <c r="CB93" s="69">
        <v>646.1532000000001</v>
      </c>
      <c r="CC93" s="69">
        <v>1604.181</v>
      </c>
      <c r="CD93" s="69">
        <v>3846.74346</v>
      </c>
      <c r="CE93" s="69">
        <v>206.36</v>
      </c>
      <c r="CF93" s="69">
        <v>0</v>
      </c>
      <c r="CG93" s="69">
        <v>0</v>
      </c>
      <c r="CH93" s="69">
        <v>6949.06166</v>
      </c>
      <c r="CI93" s="69">
        <v>6949.06166</v>
      </c>
      <c r="CJ93" s="69"/>
      <c r="CK93" s="71">
        <v>6620.004660799999</v>
      </c>
      <c r="CL93" s="69"/>
      <c r="CM93" s="72">
        <f>IF((CK93-CL93)=0,0,(CI93-CJ93)/(CK93-CL93)*100)</f>
        <v>104.97064603516814</v>
      </c>
      <c r="CO93" s="69">
        <v>105</v>
      </c>
      <c r="CP93" s="69" t="s">
        <v>43</v>
      </c>
      <c r="CQ93" s="69">
        <v>105</v>
      </c>
      <c r="CR93" s="69">
        <v>2.5</v>
      </c>
      <c r="CS93" s="69">
        <v>107.5</v>
      </c>
      <c r="CV93" s="69">
        <v>6823.1948434518035</v>
      </c>
      <c r="CW93" s="69"/>
      <c r="CX93" s="69">
        <v>7094.413451566605</v>
      </c>
      <c r="CY93" s="69"/>
      <c r="CZ93" s="69">
        <v>6823.1948434518035</v>
      </c>
      <c r="DA93" s="69"/>
      <c r="DB93" s="69">
        <v>7094.413451566605</v>
      </c>
      <c r="DC93" s="69"/>
    </row>
    <row r="94" spans="1:107" s="70" customFormat="1" ht="26.25" customHeight="1">
      <c r="A94" s="1"/>
      <c r="B94" s="27"/>
      <c r="C94" s="59" t="s">
        <v>38</v>
      </c>
      <c r="D94" s="60">
        <f>ROW(C94)-13</f>
        <v>81</v>
      </c>
      <c r="E94" s="61" t="s">
        <v>208</v>
      </c>
      <c r="F94" s="61" t="s">
        <v>224</v>
      </c>
      <c r="G94" s="61" t="s">
        <v>225</v>
      </c>
      <c r="H94" s="61">
        <v>29</v>
      </c>
      <c r="I94" s="62" t="s">
        <v>211</v>
      </c>
      <c r="J94" s="63">
        <v>3</v>
      </c>
      <c r="K94" s="64">
        <v>5508.258336</v>
      </c>
      <c r="L94" s="65">
        <v>103.17271147461804</v>
      </c>
      <c r="M94" s="66"/>
      <c r="N94" s="67">
        <v>103.17271147461804</v>
      </c>
      <c r="O94" s="67">
        <v>101.90407327066762</v>
      </c>
      <c r="P94" s="67">
        <v>0</v>
      </c>
      <c r="Q94" s="67">
        <v>0</v>
      </c>
      <c r="R94" s="67">
        <v>104.05890015954564</v>
      </c>
      <c r="S94" s="67">
        <v>0</v>
      </c>
      <c r="T94" s="67">
        <v>0</v>
      </c>
      <c r="U94" s="67">
        <v>0</v>
      </c>
      <c r="V94" s="68">
        <v>103.32110918621989</v>
      </c>
      <c r="W94" s="66"/>
      <c r="X94" s="67">
        <v>103.32110918621989</v>
      </c>
      <c r="Y94" s="67">
        <v>101.90407327066762</v>
      </c>
      <c r="Z94" s="67">
        <v>0</v>
      </c>
      <c r="AA94" s="67">
        <v>0</v>
      </c>
      <c r="AB94" s="67">
        <v>104.05890015954566</v>
      </c>
      <c r="AC94" s="67">
        <v>104.20000000000003</v>
      </c>
      <c r="AD94" s="67">
        <v>104.18147034708933</v>
      </c>
      <c r="AE94" s="67">
        <v>0</v>
      </c>
      <c r="AF94" s="69"/>
      <c r="AG94" s="69">
        <v>165.96</v>
      </c>
      <c r="AH94" s="69"/>
      <c r="AI94" s="69"/>
      <c r="AJ94" s="69">
        <v>2732.76</v>
      </c>
      <c r="AK94" s="69">
        <v>2.07</v>
      </c>
      <c r="AL94" s="69"/>
      <c r="AM94" s="69"/>
      <c r="AN94" s="69">
        <v>36.59000000000001</v>
      </c>
      <c r="AO94" s="69">
        <v>0</v>
      </c>
      <c r="AP94" s="69"/>
      <c r="AQ94" s="69">
        <v>169.11999999999998</v>
      </c>
      <c r="AR94" s="69"/>
      <c r="AS94" s="69"/>
      <c r="AT94" s="69">
        <v>2843.68</v>
      </c>
      <c r="AU94" s="69">
        <v>2.1569400000000005</v>
      </c>
      <c r="AV94" s="69"/>
      <c r="AW94" s="69"/>
      <c r="AX94" s="69">
        <v>38.12</v>
      </c>
      <c r="AY94" s="69">
        <v>0</v>
      </c>
      <c r="CA94" s="69">
        <v>2237.4576</v>
      </c>
      <c r="CB94" s="69">
        <v>0</v>
      </c>
      <c r="CC94" s="69">
        <v>0</v>
      </c>
      <c r="CD94" s="69">
        <v>3270.8007359999997</v>
      </c>
      <c r="CE94" s="69">
        <v>0</v>
      </c>
      <c r="CF94" s="69">
        <v>0</v>
      </c>
      <c r="CG94" s="69">
        <v>0</v>
      </c>
      <c r="CH94" s="69">
        <v>5508.258336</v>
      </c>
      <c r="CI94" s="69">
        <v>5508.258336</v>
      </c>
      <c r="CJ94" s="69"/>
      <c r="CK94" s="71">
        <v>5338.871352</v>
      </c>
      <c r="CL94" s="69"/>
      <c r="CM94" s="72">
        <f>IF((CK94-CL94)=0,0,(CI94-CJ94)/(CK94-CL94)*100)</f>
        <v>103.17271147461804</v>
      </c>
      <c r="CO94" s="69">
        <v>105</v>
      </c>
      <c r="CP94" s="69" t="s">
        <v>43</v>
      </c>
      <c r="CQ94" s="69">
        <v>105</v>
      </c>
      <c r="CR94" s="69">
        <v>2.5</v>
      </c>
      <c r="CS94" s="69">
        <v>107.5</v>
      </c>
      <c r="CV94" s="69">
        <v>862.6433228815946</v>
      </c>
      <c r="CW94" s="69"/>
      <c r="CX94" s="69">
        <v>891.2926495221277</v>
      </c>
      <c r="CY94" s="69"/>
      <c r="CZ94" s="69">
        <v>862.6433228815946</v>
      </c>
      <c r="DA94" s="69"/>
      <c r="DB94" s="69">
        <v>891.2926495221277</v>
      </c>
      <c r="DC94" s="69"/>
    </row>
    <row r="95" spans="1:107" s="70" customFormat="1" ht="26.25" customHeight="1">
      <c r="A95" s="1"/>
      <c r="B95" s="27"/>
      <c r="C95" s="59" t="s">
        <v>38</v>
      </c>
      <c r="D95" s="60">
        <f>ROW(C95)-13</f>
        <v>82</v>
      </c>
      <c r="E95" s="61" t="s">
        <v>208</v>
      </c>
      <c r="F95" s="61" t="s">
        <v>226</v>
      </c>
      <c r="G95" s="61" t="s">
        <v>227</v>
      </c>
      <c r="H95" s="61">
        <v>29</v>
      </c>
      <c r="I95" s="62" t="s">
        <v>211</v>
      </c>
      <c r="J95" s="63">
        <v>3</v>
      </c>
      <c r="K95" s="64">
        <v>1782.96196</v>
      </c>
      <c r="L95" s="65">
        <v>103.20978035124028</v>
      </c>
      <c r="M95" s="66"/>
      <c r="N95" s="67">
        <v>103.20978035124028</v>
      </c>
      <c r="O95" s="67">
        <v>101.90407327066764</v>
      </c>
      <c r="P95" s="67">
        <v>0</v>
      </c>
      <c r="Q95" s="67">
        <v>0</v>
      </c>
      <c r="R95" s="67">
        <v>0</v>
      </c>
      <c r="S95" s="67">
        <v>104.2</v>
      </c>
      <c r="T95" s="67">
        <v>104.18147034708936</v>
      </c>
      <c r="U95" s="67">
        <v>100</v>
      </c>
      <c r="V95" s="68">
        <v>103.36161363599317</v>
      </c>
      <c r="W95" s="66"/>
      <c r="X95" s="67">
        <v>103.36161363599317</v>
      </c>
      <c r="Y95" s="67">
        <v>101.90407327066764</v>
      </c>
      <c r="Z95" s="67">
        <v>0</v>
      </c>
      <c r="AA95" s="67">
        <v>0</v>
      </c>
      <c r="AB95" s="67">
        <v>0</v>
      </c>
      <c r="AC95" s="67">
        <v>104.20000000000003</v>
      </c>
      <c r="AD95" s="67">
        <v>104.18147034708933</v>
      </c>
      <c r="AE95" s="67">
        <v>100</v>
      </c>
      <c r="AF95" s="69"/>
      <c r="AG95" s="69">
        <v>165.96</v>
      </c>
      <c r="AH95" s="69"/>
      <c r="AI95" s="69"/>
      <c r="AJ95" s="69"/>
      <c r="AK95" s="69">
        <v>2.07</v>
      </c>
      <c r="AL95" s="69"/>
      <c r="AM95" s="69"/>
      <c r="AN95" s="69">
        <v>36.59</v>
      </c>
      <c r="AO95" s="69">
        <v>610</v>
      </c>
      <c r="AP95" s="69"/>
      <c r="AQ95" s="69">
        <v>169.12000000000003</v>
      </c>
      <c r="AR95" s="69"/>
      <c r="AS95" s="69"/>
      <c r="AT95" s="69"/>
      <c r="AU95" s="69">
        <v>2.1569400000000005</v>
      </c>
      <c r="AV95" s="69"/>
      <c r="AW95" s="69"/>
      <c r="AX95" s="69">
        <v>38.12</v>
      </c>
      <c r="AY95" s="69">
        <v>610</v>
      </c>
      <c r="CA95" s="69">
        <v>639.2736</v>
      </c>
      <c r="CB95" s="69">
        <v>0</v>
      </c>
      <c r="CC95" s="69">
        <v>0</v>
      </c>
      <c r="CD95" s="69">
        <v>0</v>
      </c>
      <c r="CE95" s="69">
        <v>289.02996</v>
      </c>
      <c r="CF95" s="69">
        <v>793.6584</v>
      </c>
      <c r="CG95" s="69">
        <v>61</v>
      </c>
      <c r="CH95" s="69">
        <v>1782.96196</v>
      </c>
      <c r="CI95" s="69">
        <v>1782.96196</v>
      </c>
      <c r="CJ95" s="69"/>
      <c r="CK95" s="71">
        <v>1727.5126</v>
      </c>
      <c r="CL95" s="69"/>
      <c r="CM95" s="72">
        <f>IF((CK95-CL95)=0,0,(CI95-CJ95)/(CK95-CL95)*100)</f>
        <v>103.20978035124028</v>
      </c>
      <c r="CO95" s="69">
        <v>105</v>
      </c>
      <c r="CP95" s="69" t="s">
        <v>43</v>
      </c>
      <c r="CQ95" s="69">
        <v>105</v>
      </c>
      <c r="CR95" s="69">
        <v>2.5</v>
      </c>
      <c r="CS95" s="69">
        <v>107.5</v>
      </c>
      <c r="CV95" s="69">
        <v>300.24893973331297</v>
      </c>
      <c r="CW95" s="69"/>
      <c r="CX95" s="69">
        <v>310.3421490333129</v>
      </c>
      <c r="CY95" s="69"/>
      <c r="CZ95" s="69">
        <v>300.24893973331297</v>
      </c>
      <c r="DA95" s="69"/>
      <c r="DB95" s="69">
        <v>310.3421490333129</v>
      </c>
      <c r="DC95" s="69"/>
    </row>
    <row r="96" spans="1:107" s="70" customFormat="1" ht="26.25" customHeight="1">
      <c r="A96" s="1"/>
      <c r="B96" s="27"/>
      <c r="C96" s="59" t="s">
        <v>38</v>
      </c>
      <c r="D96" s="60">
        <f>ROW(C96)-13</f>
        <v>83</v>
      </c>
      <c r="E96" s="61" t="s">
        <v>228</v>
      </c>
      <c r="F96" s="61" t="s">
        <v>229</v>
      </c>
      <c r="G96" s="61" t="s">
        <v>230</v>
      </c>
      <c r="H96" s="61">
        <v>44</v>
      </c>
      <c r="I96" s="62" t="s">
        <v>231</v>
      </c>
      <c r="J96" s="63">
        <v>3</v>
      </c>
      <c r="K96" s="64">
        <v>1699.5972</v>
      </c>
      <c r="L96" s="65">
        <v>103.10059349060263</v>
      </c>
      <c r="M96" s="66"/>
      <c r="N96" s="67">
        <v>103.10059349060263</v>
      </c>
      <c r="O96" s="67">
        <v>0</v>
      </c>
      <c r="P96" s="67">
        <v>0</v>
      </c>
      <c r="Q96" s="67">
        <v>0</v>
      </c>
      <c r="R96" s="67">
        <v>0</v>
      </c>
      <c r="S96" s="67">
        <v>104.34782608695654</v>
      </c>
      <c r="T96" s="67">
        <v>104.18147034708936</v>
      </c>
      <c r="U96" s="67">
        <v>100</v>
      </c>
      <c r="V96" s="68">
        <v>102.63120139323365</v>
      </c>
      <c r="W96" s="66"/>
      <c r="X96" s="67">
        <v>102.63120139323365</v>
      </c>
      <c r="Y96" s="67">
        <v>0</v>
      </c>
      <c r="Z96" s="67">
        <v>0</v>
      </c>
      <c r="AA96" s="67">
        <v>0</v>
      </c>
      <c r="AB96" s="67">
        <v>0</v>
      </c>
      <c r="AC96" s="67">
        <v>104.34782608695654</v>
      </c>
      <c r="AD96" s="67">
        <v>104.18147034708933</v>
      </c>
      <c r="AE96" s="67">
        <v>100</v>
      </c>
      <c r="AF96" s="69"/>
      <c r="AG96" s="69"/>
      <c r="AH96" s="69"/>
      <c r="AI96" s="69"/>
      <c r="AJ96" s="69"/>
      <c r="AK96" s="69">
        <v>2.07</v>
      </c>
      <c r="AL96" s="69"/>
      <c r="AM96" s="69"/>
      <c r="AN96" s="69">
        <v>36.59</v>
      </c>
      <c r="AO96" s="69">
        <v>550</v>
      </c>
      <c r="AP96" s="69"/>
      <c r="AQ96" s="69"/>
      <c r="AR96" s="69"/>
      <c r="AS96" s="69"/>
      <c r="AT96" s="69"/>
      <c r="AU96" s="69">
        <v>2.1600000000000006</v>
      </c>
      <c r="AV96" s="69"/>
      <c r="AW96" s="69"/>
      <c r="AX96" s="69">
        <v>38.12</v>
      </c>
      <c r="AY96" s="69">
        <v>550</v>
      </c>
      <c r="CA96" s="69">
        <v>0</v>
      </c>
      <c r="CB96" s="69">
        <v>0</v>
      </c>
      <c r="CC96" s="69">
        <v>0</v>
      </c>
      <c r="CD96" s="69">
        <v>0</v>
      </c>
      <c r="CE96" s="69">
        <v>75.5352</v>
      </c>
      <c r="CF96" s="69">
        <v>1195.062</v>
      </c>
      <c r="CG96" s="69">
        <v>429</v>
      </c>
      <c r="CH96" s="69">
        <v>1699.5972</v>
      </c>
      <c r="CI96" s="69">
        <v>1699.5972</v>
      </c>
      <c r="CJ96" s="69"/>
      <c r="CK96" s="71">
        <v>1648.4844</v>
      </c>
      <c r="CL96" s="69"/>
      <c r="CM96" s="72">
        <f>IF((CK96-CL96)=0,0,(CI96-CJ96)/(CK96-CL96)*100)</f>
        <v>103.10059349060263</v>
      </c>
      <c r="CO96" s="69">
        <v>105</v>
      </c>
      <c r="CP96" s="69" t="s">
        <v>43</v>
      </c>
      <c r="CQ96" s="69">
        <v>105</v>
      </c>
      <c r="CR96" s="69">
        <v>2.5</v>
      </c>
      <c r="CS96" s="69">
        <v>107.5</v>
      </c>
      <c r="CV96" s="69">
        <v>490.971768</v>
      </c>
      <c r="CW96" s="69"/>
      <c r="CX96" s="69">
        <v>503.89022399999993</v>
      </c>
      <c r="CY96" s="69"/>
      <c r="CZ96" s="69">
        <v>490.971768</v>
      </c>
      <c r="DA96" s="69"/>
      <c r="DB96" s="69">
        <v>503.89022399999993</v>
      </c>
      <c r="DC96" s="69"/>
    </row>
    <row r="97" spans="1:107" s="70" customFormat="1" ht="26.25" customHeight="1">
      <c r="A97" s="1"/>
      <c r="B97" s="27"/>
      <c r="C97" s="59" t="s">
        <v>38</v>
      </c>
      <c r="D97" s="60">
        <f>ROW(C97)-13</f>
        <v>84</v>
      </c>
      <c r="E97" s="61" t="s">
        <v>228</v>
      </c>
      <c r="F97" s="61" t="s">
        <v>232</v>
      </c>
      <c r="G97" s="61" t="s">
        <v>233</v>
      </c>
      <c r="H97" s="61">
        <v>44</v>
      </c>
      <c r="I97" s="62" t="s">
        <v>231</v>
      </c>
      <c r="J97" s="63">
        <v>3</v>
      </c>
      <c r="K97" s="64">
        <v>1559.9945529999998</v>
      </c>
      <c r="L97" s="65">
        <v>103.59998266686543</v>
      </c>
      <c r="M97" s="66"/>
      <c r="N97" s="67">
        <v>103.59998266686543</v>
      </c>
      <c r="O97" s="67">
        <v>0</v>
      </c>
      <c r="P97" s="67">
        <v>0</v>
      </c>
      <c r="Q97" s="67">
        <v>0</v>
      </c>
      <c r="R97" s="67">
        <v>0</v>
      </c>
      <c r="S97" s="67">
        <v>104.34782608695652</v>
      </c>
      <c r="T97" s="67">
        <v>104.19999999999996</v>
      </c>
      <c r="U97" s="67">
        <v>100</v>
      </c>
      <c r="V97" s="68">
        <v>103.50629407660993</v>
      </c>
      <c r="W97" s="66"/>
      <c r="X97" s="67">
        <v>103.50629407660993</v>
      </c>
      <c r="Y97" s="67">
        <v>0</v>
      </c>
      <c r="Z97" s="67">
        <v>0</v>
      </c>
      <c r="AA97" s="67">
        <v>0</v>
      </c>
      <c r="AB97" s="67">
        <v>0</v>
      </c>
      <c r="AC97" s="67">
        <v>104.34782608695652</v>
      </c>
      <c r="AD97" s="67">
        <v>104.16657217762753</v>
      </c>
      <c r="AE97" s="67">
        <v>100</v>
      </c>
      <c r="AF97" s="69"/>
      <c r="AG97" s="69"/>
      <c r="AH97" s="69"/>
      <c r="AI97" s="69"/>
      <c r="AJ97" s="69"/>
      <c r="AK97" s="69">
        <v>2.07</v>
      </c>
      <c r="AL97" s="69"/>
      <c r="AM97" s="69">
        <v>6.280000000000001</v>
      </c>
      <c r="AN97" s="69">
        <v>36.59</v>
      </c>
      <c r="AO97" s="69">
        <v>550</v>
      </c>
      <c r="AP97" s="69"/>
      <c r="AQ97" s="69"/>
      <c r="AR97" s="69"/>
      <c r="AS97" s="69"/>
      <c r="AT97" s="69"/>
      <c r="AU97" s="69">
        <v>2.16</v>
      </c>
      <c r="AV97" s="69"/>
      <c r="AW97" s="69">
        <v>6.539999999999999</v>
      </c>
      <c r="AX97" s="69">
        <v>38.12678</v>
      </c>
      <c r="AY97" s="69">
        <v>550</v>
      </c>
      <c r="CA97" s="69">
        <v>0</v>
      </c>
      <c r="CB97" s="69">
        <v>0</v>
      </c>
      <c r="CC97" s="69">
        <v>0</v>
      </c>
      <c r="CD97" s="69">
        <v>0</v>
      </c>
      <c r="CE97" s="69">
        <v>144.72</v>
      </c>
      <c r="CF97" s="69">
        <v>1195.2745529999997</v>
      </c>
      <c r="CG97" s="69">
        <v>220</v>
      </c>
      <c r="CH97" s="69">
        <v>1559.9945529999998</v>
      </c>
      <c r="CI97" s="69">
        <v>1559.9945529999998</v>
      </c>
      <c r="CJ97" s="69"/>
      <c r="CK97" s="71">
        <v>1505.7865000000002</v>
      </c>
      <c r="CL97" s="69"/>
      <c r="CM97" s="72">
        <f>IF((CK97-CL97)=0,0,(CI97-CJ97)/(CK97-CL97)*100)</f>
        <v>103.59998266686543</v>
      </c>
      <c r="CO97" s="69">
        <v>105</v>
      </c>
      <c r="CP97" s="69" t="s">
        <v>43</v>
      </c>
      <c r="CQ97" s="69">
        <v>105</v>
      </c>
      <c r="CR97" s="69">
        <v>2.5</v>
      </c>
      <c r="CS97" s="69">
        <v>107.5</v>
      </c>
      <c r="CV97" s="69">
        <v>648.381756833333</v>
      </c>
      <c r="CW97" s="69"/>
      <c r="CX97" s="69">
        <v>671.1159279669997</v>
      </c>
      <c r="CY97" s="69"/>
      <c r="CZ97" s="69">
        <v>648.381756833333</v>
      </c>
      <c r="DA97" s="69"/>
      <c r="DB97" s="69">
        <v>671.1159279669997</v>
      </c>
      <c r="DC97" s="69"/>
    </row>
    <row r="98" spans="1:107" s="70" customFormat="1" ht="26.25" customHeight="1">
      <c r="A98" s="1"/>
      <c r="B98" s="27"/>
      <c r="C98" s="59" t="s">
        <v>38</v>
      </c>
      <c r="D98" s="60">
        <f>ROW(C98)-13</f>
        <v>85</v>
      </c>
      <c r="E98" s="61" t="s">
        <v>228</v>
      </c>
      <c r="F98" s="61" t="s">
        <v>234</v>
      </c>
      <c r="G98" s="61" t="s">
        <v>235</v>
      </c>
      <c r="H98" s="61">
        <v>44</v>
      </c>
      <c r="I98" s="62" t="s">
        <v>231</v>
      </c>
      <c r="J98" s="63">
        <v>3</v>
      </c>
      <c r="K98" s="64">
        <v>1018.9916</v>
      </c>
      <c r="L98" s="65">
        <v>103.00531346018622</v>
      </c>
      <c r="M98" s="66"/>
      <c r="N98" s="67">
        <v>103.00531346018622</v>
      </c>
      <c r="O98" s="67">
        <v>0</v>
      </c>
      <c r="P98" s="67">
        <v>0</v>
      </c>
      <c r="Q98" s="67">
        <v>0</v>
      </c>
      <c r="R98" s="67">
        <v>0</v>
      </c>
      <c r="S98" s="67">
        <v>104.34782608695654</v>
      </c>
      <c r="T98" s="67">
        <v>104.14012738853502</v>
      </c>
      <c r="U98" s="67">
        <v>100</v>
      </c>
      <c r="V98" s="68">
        <v>102.64487523527745</v>
      </c>
      <c r="W98" s="66"/>
      <c r="X98" s="67">
        <v>102.64487523527745</v>
      </c>
      <c r="Y98" s="67">
        <v>0</v>
      </c>
      <c r="Z98" s="67">
        <v>0</v>
      </c>
      <c r="AA98" s="67">
        <v>0</v>
      </c>
      <c r="AB98" s="67">
        <v>0</v>
      </c>
      <c r="AC98" s="67">
        <v>104.34782608695654</v>
      </c>
      <c r="AD98" s="67">
        <v>104.15534200439987</v>
      </c>
      <c r="AE98" s="67">
        <v>100</v>
      </c>
      <c r="AF98" s="69"/>
      <c r="AG98" s="69"/>
      <c r="AH98" s="69"/>
      <c r="AI98" s="69"/>
      <c r="AJ98" s="69"/>
      <c r="AK98" s="69">
        <v>2.07</v>
      </c>
      <c r="AL98" s="69"/>
      <c r="AM98" s="69">
        <v>6.28</v>
      </c>
      <c r="AN98" s="69">
        <v>36.59</v>
      </c>
      <c r="AO98" s="69">
        <v>550</v>
      </c>
      <c r="AP98" s="69"/>
      <c r="AQ98" s="69"/>
      <c r="AR98" s="69"/>
      <c r="AS98" s="69"/>
      <c r="AT98" s="69"/>
      <c r="AU98" s="69">
        <v>2.1600000000000006</v>
      </c>
      <c r="AV98" s="69"/>
      <c r="AW98" s="69">
        <v>6.540000000000001</v>
      </c>
      <c r="AX98" s="69">
        <v>38.12</v>
      </c>
      <c r="AY98" s="69">
        <v>550</v>
      </c>
      <c r="CA98" s="69">
        <v>0</v>
      </c>
      <c r="CB98" s="69">
        <v>0</v>
      </c>
      <c r="CC98" s="69">
        <v>0</v>
      </c>
      <c r="CD98" s="69">
        <v>0</v>
      </c>
      <c r="CE98" s="69">
        <v>79.92</v>
      </c>
      <c r="CF98" s="69">
        <v>664.0716</v>
      </c>
      <c r="CG98" s="69">
        <v>275</v>
      </c>
      <c r="CH98" s="69">
        <v>1018.9916</v>
      </c>
      <c r="CI98" s="69">
        <v>1018.9916</v>
      </c>
      <c r="CJ98" s="69"/>
      <c r="CK98" s="71">
        <v>989.2612000000001</v>
      </c>
      <c r="CL98" s="69"/>
      <c r="CM98" s="72">
        <f>IF((CK98-CL98)=0,0,(CI98-CJ98)/(CK98-CL98)*100)</f>
        <v>103.00531346018622</v>
      </c>
      <c r="CO98" s="69">
        <v>105</v>
      </c>
      <c r="CP98" s="69" t="s">
        <v>43</v>
      </c>
      <c r="CQ98" s="69">
        <v>105</v>
      </c>
      <c r="CR98" s="69">
        <v>2.5</v>
      </c>
      <c r="CS98" s="69">
        <v>107.5</v>
      </c>
      <c r="CV98" s="69">
        <v>1244.9769801666666</v>
      </c>
      <c r="CW98" s="69"/>
      <c r="CX98" s="69">
        <v>1277.905068</v>
      </c>
      <c r="CY98" s="69"/>
      <c r="CZ98" s="69">
        <v>1244.9769801666666</v>
      </c>
      <c r="DA98" s="69"/>
      <c r="DB98" s="69">
        <v>1277.905068</v>
      </c>
      <c r="DC98" s="69"/>
    </row>
    <row r="99" spans="1:107" s="70" customFormat="1" ht="26.25" customHeight="1">
      <c r="A99" s="1"/>
      <c r="B99" s="27"/>
      <c r="C99" s="59" t="s">
        <v>38</v>
      </c>
      <c r="D99" s="60">
        <f>ROW(C99)-13</f>
        <v>86</v>
      </c>
      <c r="E99" s="61" t="s">
        <v>228</v>
      </c>
      <c r="F99" s="61" t="s">
        <v>236</v>
      </c>
      <c r="G99" s="61" t="s">
        <v>237</v>
      </c>
      <c r="H99" s="61">
        <v>44</v>
      </c>
      <c r="I99" s="62" t="s">
        <v>231</v>
      </c>
      <c r="J99" s="63">
        <v>3</v>
      </c>
      <c r="K99" s="64">
        <v>4711.20736</v>
      </c>
      <c r="L99" s="65">
        <v>103.90986457071263</v>
      </c>
      <c r="M99" s="66"/>
      <c r="N99" s="67">
        <v>103.90986457071263</v>
      </c>
      <c r="O99" s="67">
        <v>105.00902527075813</v>
      </c>
      <c r="P99" s="67">
        <v>0</v>
      </c>
      <c r="Q99" s="67">
        <v>0</v>
      </c>
      <c r="R99" s="67">
        <v>104.05309620465235</v>
      </c>
      <c r="S99" s="67">
        <v>104.05405405405406</v>
      </c>
      <c r="T99" s="67">
        <v>104.18147034708936</v>
      </c>
      <c r="U99" s="67">
        <v>100</v>
      </c>
      <c r="V99" s="68">
        <v>103.88150259467426</v>
      </c>
      <c r="W99" s="66"/>
      <c r="X99" s="67">
        <v>103.88150259467426</v>
      </c>
      <c r="Y99" s="67">
        <v>105.0090252707581</v>
      </c>
      <c r="Z99" s="67">
        <v>105.01107419712072</v>
      </c>
      <c r="AA99" s="67">
        <v>0</v>
      </c>
      <c r="AB99" s="67">
        <v>104.13458775155804</v>
      </c>
      <c r="AC99" s="67">
        <v>104.05405405405406</v>
      </c>
      <c r="AD99" s="67">
        <v>104.1664423812648</v>
      </c>
      <c r="AE99" s="67">
        <v>100</v>
      </c>
      <c r="AF99" s="69"/>
      <c r="AG99" s="69">
        <v>22.16</v>
      </c>
      <c r="AH99" s="69">
        <v>36.11999999999999</v>
      </c>
      <c r="AI99" s="69"/>
      <c r="AJ99" s="69">
        <v>1590.494037373536</v>
      </c>
      <c r="AK99" s="69">
        <v>2.96</v>
      </c>
      <c r="AL99" s="69"/>
      <c r="AM99" s="69">
        <v>6.28</v>
      </c>
      <c r="AN99" s="69">
        <v>36.59</v>
      </c>
      <c r="AO99" s="69">
        <v>550</v>
      </c>
      <c r="AP99" s="69"/>
      <c r="AQ99" s="69">
        <v>23.269999999999996</v>
      </c>
      <c r="AR99" s="69">
        <v>37.93</v>
      </c>
      <c r="AS99" s="69"/>
      <c r="AT99" s="69">
        <v>1656.2544090320428</v>
      </c>
      <c r="AU99" s="69">
        <v>3.0799999999999996</v>
      </c>
      <c r="AV99" s="69"/>
      <c r="AW99" s="69">
        <v>6.539999999999999</v>
      </c>
      <c r="AX99" s="69">
        <v>38.120000000000005</v>
      </c>
      <c r="AY99" s="69">
        <v>550</v>
      </c>
      <c r="CA99" s="69">
        <v>349.05</v>
      </c>
      <c r="CB99" s="69">
        <v>0</v>
      </c>
      <c r="CC99" s="69">
        <v>0</v>
      </c>
      <c r="CD99" s="69">
        <v>2685.73536</v>
      </c>
      <c r="CE99" s="69">
        <v>206.36</v>
      </c>
      <c r="CF99" s="69">
        <v>1195.062</v>
      </c>
      <c r="CG99" s="69">
        <v>275</v>
      </c>
      <c r="CH99" s="69">
        <v>4711.20736</v>
      </c>
      <c r="CI99" s="69">
        <v>4711.20736</v>
      </c>
      <c r="CJ99" s="69"/>
      <c r="CK99" s="71">
        <v>4533.9365800000005</v>
      </c>
      <c r="CL99" s="69"/>
      <c r="CM99" s="72">
        <f>IF((CK99-CL99)=0,0,(CI99-CJ99)/(CK99-CL99)*100)</f>
        <v>103.90986457071263</v>
      </c>
      <c r="CO99" s="69">
        <v>105</v>
      </c>
      <c r="CP99" s="69" t="s">
        <v>43</v>
      </c>
      <c r="CQ99" s="69">
        <v>105</v>
      </c>
      <c r="CR99" s="69">
        <v>2.5</v>
      </c>
      <c r="CS99" s="69">
        <v>107.5</v>
      </c>
      <c r="CV99" s="69">
        <v>7578.574300389358</v>
      </c>
      <c r="CW99" s="69"/>
      <c r="CX99" s="69">
        <v>7872.736858498287</v>
      </c>
      <c r="CY99" s="69"/>
      <c r="CZ99" s="69">
        <v>7578.574300389358</v>
      </c>
      <c r="DA99" s="69"/>
      <c r="DB99" s="69">
        <v>7872.736858498287</v>
      </c>
      <c r="DC99" s="69"/>
    </row>
    <row r="100" spans="1:107" s="70" customFormat="1" ht="26.25" customHeight="1">
      <c r="A100" s="1"/>
      <c r="B100" s="27"/>
      <c r="C100" s="59" t="s">
        <v>38</v>
      </c>
      <c r="D100" s="60">
        <f>ROW(C100)-13</f>
        <v>87</v>
      </c>
      <c r="E100" s="61" t="s">
        <v>228</v>
      </c>
      <c r="F100" s="61" t="s">
        <v>238</v>
      </c>
      <c r="G100" s="61" t="s">
        <v>239</v>
      </c>
      <c r="H100" s="61">
        <v>44</v>
      </c>
      <c r="I100" s="62" t="s">
        <v>231</v>
      </c>
      <c r="J100" s="63">
        <v>3</v>
      </c>
      <c r="K100" s="64">
        <v>1745.886</v>
      </c>
      <c r="L100" s="65">
        <v>103.13327656497687</v>
      </c>
      <c r="M100" s="66"/>
      <c r="N100" s="67">
        <v>103.13327656497687</v>
      </c>
      <c r="O100" s="67">
        <v>0</v>
      </c>
      <c r="P100" s="67">
        <v>0</v>
      </c>
      <c r="Q100" s="67">
        <v>0</v>
      </c>
      <c r="R100" s="67">
        <v>0</v>
      </c>
      <c r="S100" s="67">
        <v>104.34782608695652</v>
      </c>
      <c r="T100" s="67">
        <v>104.18147034708936</v>
      </c>
      <c r="U100" s="67">
        <v>100</v>
      </c>
      <c r="V100" s="68">
        <v>102.46927547304547</v>
      </c>
      <c r="W100" s="66"/>
      <c r="X100" s="67">
        <v>102.46927547304547</v>
      </c>
      <c r="Y100" s="67">
        <v>0</v>
      </c>
      <c r="Z100" s="67">
        <v>0</v>
      </c>
      <c r="AA100" s="67">
        <v>0</v>
      </c>
      <c r="AB100" s="67">
        <v>0</v>
      </c>
      <c r="AC100" s="67">
        <v>104.34782608695652</v>
      </c>
      <c r="AD100" s="67">
        <v>104.18147034708936</v>
      </c>
      <c r="AE100" s="67">
        <v>100</v>
      </c>
      <c r="AF100" s="69"/>
      <c r="AG100" s="69"/>
      <c r="AH100" s="69"/>
      <c r="AI100" s="69"/>
      <c r="AJ100" s="69"/>
      <c r="AK100" s="69">
        <v>2.0700000000000003</v>
      </c>
      <c r="AL100" s="69"/>
      <c r="AM100" s="69"/>
      <c r="AN100" s="69">
        <v>36.589999999999996</v>
      </c>
      <c r="AO100" s="69">
        <v>550</v>
      </c>
      <c r="AP100" s="69"/>
      <c r="AQ100" s="69"/>
      <c r="AR100" s="69"/>
      <c r="AS100" s="69"/>
      <c r="AT100" s="69"/>
      <c r="AU100" s="69">
        <v>2.16</v>
      </c>
      <c r="AV100" s="69"/>
      <c r="AW100" s="69"/>
      <c r="AX100" s="69">
        <v>38.12</v>
      </c>
      <c r="AY100" s="69">
        <v>550</v>
      </c>
      <c r="CA100" s="69">
        <v>0</v>
      </c>
      <c r="CB100" s="69">
        <v>0</v>
      </c>
      <c r="CC100" s="69">
        <v>0</v>
      </c>
      <c r="CD100" s="69">
        <v>0</v>
      </c>
      <c r="CE100" s="69">
        <v>121.824</v>
      </c>
      <c r="CF100" s="69">
        <v>1195.062</v>
      </c>
      <c r="CG100" s="69">
        <v>429</v>
      </c>
      <c r="CH100" s="69">
        <v>1745.886</v>
      </c>
      <c r="CI100" s="69">
        <v>1745.886</v>
      </c>
      <c r="CJ100" s="69"/>
      <c r="CK100" s="71">
        <v>1692.8445000000002</v>
      </c>
      <c r="CL100" s="69"/>
      <c r="CM100" s="72">
        <f>IF((CK100-CL100)=0,0,(CI100-CJ100)/(CK100-CL100)*100)</f>
        <v>103.13327656497687</v>
      </c>
      <c r="CO100" s="69">
        <v>105</v>
      </c>
      <c r="CP100" s="69" t="s">
        <v>43</v>
      </c>
      <c r="CQ100" s="69">
        <v>105</v>
      </c>
      <c r="CR100" s="69">
        <v>2.5</v>
      </c>
      <c r="CS100" s="69">
        <v>107.5</v>
      </c>
      <c r="CV100" s="69">
        <v>476.208715</v>
      </c>
      <c r="CW100" s="69"/>
      <c r="CX100" s="69">
        <v>487.96762</v>
      </c>
      <c r="CY100" s="69"/>
      <c r="CZ100" s="69">
        <v>476.208715</v>
      </c>
      <c r="DA100" s="69"/>
      <c r="DB100" s="69">
        <v>487.96762</v>
      </c>
      <c r="DC100" s="69"/>
    </row>
    <row r="101" spans="1:107" s="70" customFormat="1" ht="26.25" customHeight="1">
      <c r="A101" s="1"/>
      <c r="B101" s="27"/>
      <c r="C101" s="59" t="s">
        <v>38</v>
      </c>
      <c r="D101" s="60">
        <f>ROW(C101)-13</f>
        <v>88</v>
      </c>
      <c r="E101" s="61" t="s">
        <v>228</v>
      </c>
      <c r="F101" s="61" t="s">
        <v>240</v>
      </c>
      <c r="G101" s="61" t="s">
        <v>241</v>
      </c>
      <c r="H101" s="61">
        <v>44</v>
      </c>
      <c r="I101" s="62" t="s">
        <v>231</v>
      </c>
      <c r="J101" s="63">
        <v>3</v>
      </c>
      <c r="K101" s="64">
        <v>2021.0441999999998</v>
      </c>
      <c r="L101" s="65">
        <v>104.27070787221466</v>
      </c>
      <c r="M101" s="66"/>
      <c r="N101" s="67">
        <v>104.27070787221466</v>
      </c>
      <c r="O101" s="67">
        <v>105.29259896729776</v>
      </c>
      <c r="P101" s="67">
        <v>104.9090909090909</v>
      </c>
      <c r="Q101" s="67">
        <v>0</v>
      </c>
      <c r="R101" s="67">
        <v>0</v>
      </c>
      <c r="S101" s="67">
        <v>106.93069306930694</v>
      </c>
      <c r="T101" s="67">
        <v>104.18147034708936</v>
      </c>
      <c r="U101" s="67">
        <v>100</v>
      </c>
      <c r="V101" s="68">
        <v>104.25029538589979</v>
      </c>
      <c r="W101" s="66"/>
      <c r="X101" s="67">
        <v>104.25029538589979</v>
      </c>
      <c r="Y101" s="67">
        <v>105.29259896729776</v>
      </c>
      <c r="Z101" s="67">
        <v>104.90909090909088</v>
      </c>
      <c r="AA101" s="67">
        <v>0</v>
      </c>
      <c r="AB101" s="67">
        <v>0</v>
      </c>
      <c r="AC101" s="67">
        <v>106.93069306930694</v>
      </c>
      <c r="AD101" s="67">
        <v>104.08530385106145</v>
      </c>
      <c r="AE101" s="67">
        <v>100</v>
      </c>
      <c r="AF101" s="69"/>
      <c r="AG101" s="69">
        <v>23.240000000000002</v>
      </c>
      <c r="AH101" s="69">
        <v>11.000000000000002</v>
      </c>
      <c r="AI101" s="69"/>
      <c r="AJ101" s="69"/>
      <c r="AK101" s="69">
        <v>2.02</v>
      </c>
      <c r="AL101" s="69"/>
      <c r="AM101" s="69">
        <v>4.419999999999999</v>
      </c>
      <c r="AN101" s="69">
        <v>36.589999999999996</v>
      </c>
      <c r="AO101" s="69">
        <v>550</v>
      </c>
      <c r="AP101" s="69"/>
      <c r="AQ101" s="69">
        <v>24.470000000000006</v>
      </c>
      <c r="AR101" s="69">
        <v>11.54</v>
      </c>
      <c r="AS101" s="69"/>
      <c r="AT101" s="69"/>
      <c r="AU101" s="69">
        <v>2.16</v>
      </c>
      <c r="AV101" s="69"/>
      <c r="AW101" s="69">
        <v>4.599999999999999</v>
      </c>
      <c r="AX101" s="69">
        <v>38.11999999999999</v>
      </c>
      <c r="AY101" s="69">
        <v>550</v>
      </c>
      <c r="CA101" s="69">
        <v>367.04999999999995</v>
      </c>
      <c r="CB101" s="69">
        <v>149.2122</v>
      </c>
      <c r="CC101" s="69">
        <v>0</v>
      </c>
      <c r="CD101" s="69">
        <v>0</v>
      </c>
      <c r="CE101" s="69">
        <v>144.72</v>
      </c>
      <c r="CF101" s="69">
        <v>1195.062</v>
      </c>
      <c r="CG101" s="69">
        <v>165</v>
      </c>
      <c r="CH101" s="69">
        <v>2021.0441999999998</v>
      </c>
      <c r="CI101" s="69">
        <v>2021.0441999999998</v>
      </c>
      <c r="CJ101" s="69"/>
      <c r="CK101" s="71">
        <v>1938.2665000000002</v>
      </c>
      <c r="CL101" s="69"/>
      <c r="CM101" s="72">
        <f>IF((CK101-CL101)=0,0,(CI101-CJ101)/(CK101-CL101)*100)</f>
        <v>104.27070787221466</v>
      </c>
      <c r="CO101" s="69">
        <v>105</v>
      </c>
      <c r="CP101" s="69" t="s">
        <v>43</v>
      </c>
      <c r="CQ101" s="69">
        <v>105</v>
      </c>
      <c r="CR101" s="69">
        <v>2.5</v>
      </c>
      <c r="CS101" s="69">
        <v>107.5</v>
      </c>
      <c r="CV101" s="69">
        <v>1088.1013906333328</v>
      </c>
      <c r="CW101" s="69"/>
      <c r="CX101" s="69">
        <v>1134.3489138333327</v>
      </c>
      <c r="CY101" s="69"/>
      <c r="CZ101" s="69">
        <v>1088.1013906333328</v>
      </c>
      <c r="DA101" s="69"/>
      <c r="DB101" s="69">
        <v>1134.3489138333327</v>
      </c>
      <c r="DC101" s="69"/>
    </row>
    <row r="102" spans="1:107" s="70" customFormat="1" ht="26.25" customHeight="1">
      <c r="A102" s="1"/>
      <c r="B102" s="27"/>
      <c r="C102" s="59" t="s">
        <v>38</v>
      </c>
      <c r="D102" s="60">
        <f>ROW(C102)-13</f>
        <v>89</v>
      </c>
      <c r="E102" s="61" t="s">
        <v>228</v>
      </c>
      <c r="F102" s="61" t="s">
        <v>242</v>
      </c>
      <c r="G102" s="61" t="s">
        <v>243</v>
      </c>
      <c r="H102" s="61">
        <v>44</v>
      </c>
      <c r="I102" s="62" t="s">
        <v>231</v>
      </c>
      <c r="J102" s="63">
        <v>3</v>
      </c>
      <c r="K102" s="64">
        <v>1728.714</v>
      </c>
      <c r="L102" s="65">
        <v>103.1213537677435</v>
      </c>
      <c r="M102" s="66"/>
      <c r="N102" s="67">
        <v>103.1213537677435</v>
      </c>
      <c r="O102" s="67">
        <v>0</v>
      </c>
      <c r="P102" s="67">
        <v>0</v>
      </c>
      <c r="Q102" s="67">
        <v>0</v>
      </c>
      <c r="R102" s="67">
        <v>0</v>
      </c>
      <c r="S102" s="67">
        <v>104.34782608695654</v>
      </c>
      <c r="T102" s="67">
        <v>104.18147034708936</v>
      </c>
      <c r="U102" s="67">
        <v>100</v>
      </c>
      <c r="V102" s="68">
        <v>103.22280799005834</v>
      </c>
      <c r="W102" s="66"/>
      <c r="X102" s="67">
        <v>103.22280799005834</v>
      </c>
      <c r="Y102" s="67">
        <v>0</v>
      </c>
      <c r="Z102" s="67">
        <v>0</v>
      </c>
      <c r="AA102" s="67">
        <v>0</v>
      </c>
      <c r="AB102" s="67">
        <v>0</v>
      </c>
      <c r="AC102" s="67">
        <v>104.34782608695654</v>
      </c>
      <c r="AD102" s="67">
        <v>104.17151612691917</v>
      </c>
      <c r="AE102" s="67">
        <v>100</v>
      </c>
      <c r="AF102" s="69"/>
      <c r="AG102" s="69"/>
      <c r="AH102" s="69"/>
      <c r="AI102" s="69"/>
      <c r="AJ102" s="69"/>
      <c r="AK102" s="69">
        <v>2.07</v>
      </c>
      <c r="AL102" s="69"/>
      <c r="AM102" s="69">
        <v>6.280000000000001</v>
      </c>
      <c r="AN102" s="69">
        <v>36.589999999999996</v>
      </c>
      <c r="AO102" s="69">
        <v>549.9999999999999</v>
      </c>
      <c r="AP102" s="69"/>
      <c r="AQ102" s="69"/>
      <c r="AR102" s="69"/>
      <c r="AS102" s="69"/>
      <c r="AT102" s="69"/>
      <c r="AU102" s="69">
        <v>2.16</v>
      </c>
      <c r="AV102" s="69"/>
      <c r="AW102" s="69">
        <v>6.540000000000001</v>
      </c>
      <c r="AX102" s="69">
        <v>38.11999999999999</v>
      </c>
      <c r="AY102" s="69">
        <v>549.9999999999999</v>
      </c>
      <c r="CA102" s="69">
        <v>0</v>
      </c>
      <c r="CB102" s="69">
        <v>0</v>
      </c>
      <c r="CC102" s="69">
        <v>0</v>
      </c>
      <c r="CD102" s="69">
        <v>0</v>
      </c>
      <c r="CE102" s="69">
        <v>104.65200000000002</v>
      </c>
      <c r="CF102" s="69">
        <v>1195.062</v>
      </c>
      <c r="CG102" s="69">
        <v>429</v>
      </c>
      <c r="CH102" s="69">
        <v>1728.714</v>
      </c>
      <c r="CI102" s="69">
        <v>1728.714</v>
      </c>
      <c r="CJ102" s="69"/>
      <c r="CK102" s="71">
        <v>1676.3880000000001</v>
      </c>
      <c r="CL102" s="69"/>
      <c r="CM102" s="72">
        <f>IF((CK102-CL102)=0,0,(CI102-CJ102)/(CK102-CL102)*100)</f>
        <v>103.1213537677435</v>
      </c>
      <c r="CO102" s="69">
        <v>105</v>
      </c>
      <c r="CP102" s="69" t="s">
        <v>43</v>
      </c>
      <c r="CQ102" s="69">
        <v>105</v>
      </c>
      <c r="CR102" s="69">
        <v>2.5</v>
      </c>
      <c r="CS102" s="69">
        <v>107.5</v>
      </c>
      <c r="CV102" s="69">
        <v>1067.982086</v>
      </c>
      <c r="CW102" s="69"/>
      <c r="CX102" s="69">
        <v>1102.4010979999998</v>
      </c>
      <c r="CY102" s="69"/>
      <c r="CZ102" s="69">
        <v>1067.982086</v>
      </c>
      <c r="DA102" s="69"/>
      <c r="DB102" s="69">
        <v>1102.4010979999998</v>
      </c>
      <c r="DC102" s="69"/>
    </row>
    <row r="103" spans="1:107" s="70" customFormat="1" ht="26.25" customHeight="1">
      <c r="A103" s="1"/>
      <c r="B103" s="27"/>
      <c r="C103" s="59" t="s">
        <v>38</v>
      </c>
      <c r="D103" s="60">
        <f>ROW(C103)-13</f>
        <v>90</v>
      </c>
      <c r="E103" s="61" t="s">
        <v>228</v>
      </c>
      <c r="F103" s="61" t="s">
        <v>244</v>
      </c>
      <c r="G103" s="61" t="s">
        <v>245</v>
      </c>
      <c r="H103" s="61">
        <v>44</v>
      </c>
      <c r="I103" s="62" t="s">
        <v>231</v>
      </c>
      <c r="J103" s="63">
        <v>3</v>
      </c>
      <c r="K103" s="64">
        <v>999.0840000000001</v>
      </c>
      <c r="L103" s="65">
        <v>102.3396838696923</v>
      </c>
      <c r="M103" s="66"/>
      <c r="N103" s="67">
        <v>102.3396838696923</v>
      </c>
      <c r="O103" s="67">
        <v>0</v>
      </c>
      <c r="P103" s="67">
        <v>0</v>
      </c>
      <c r="Q103" s="67">
        <v>0</v>
      </c>
      <c r="R103" s="67">
        <v>0</v>
      </c>
      <c r="S103" s="67">
        <v>104.34782608695652</v>
      </c>
      <c r="T103" s="67">
        <v>104.14012738853503</v>
      </c>
      <c r="U103" s="67">
        <v>100</v>
      </c>
      <c r="V103" s="68">
        <v>101.84479115943832</v>
      </c>
      <c r="W103" s="66"/>
      <c r="X103" s="67">
        <v>101.84479115943832</v>
      </c>
      <c r="Y103" s="67">
        <v>0</v>
      </c>
      <c r="Z103" s="67">
        <v>0</v>
      </c>
      <c r="AA103" s="67">
        <v>0</v>
      </c>
      <c r="AB103" s="67">
        <v>0</v>
      </c>
      <c r="AC103" s="67">
        <v>104.34782608695652</v>
      </c>
      <c r="AD103" s="67">
        <v>104.15800932763236</v>
      </c>
      <c r="AE103" s="67">
        <v>100</v>
      </c>
      <c r="AF103" s="69"/>
      <c r="AG103" s="69"/>
      <c r="AH103" s="69"/>
      <c r="AI103" s="69"/>
      <c r="AJ103" s="69"/>
      <c r="AK103" s="69">
        <v>2.07</v>
      </c>
      <c r="AL103" s="69"/>
      <c r="AM103" s="69">
        <v>6.279999999999999</v>
      </c>
      <c r="AN103" s="69">
        <v>36.589999999999996</v>
      </c>
      <c r="AO103" s="69">
        <v>550</v>
      </c>
      <c r="AP103" s="69"/>
      <c r="AQ103" s="69"/>
      <c r="AR103" s="69"/>
      <c r="AS103" s="69"/>
      <c r="AT103" s="69"/>
      <c r="AU103" s="69">
        <v>2.16</v>
      </c>
      <c r="AV103" s="69"/>
      <c r="AW103" s="69">
        <v>6.54</v>
      </c>
      <c r="AX103" s="69">
        <v>38.12</v>
      </c>
      <c r="AY103" s="69">
        <v>550</v>
      </c>
      <c r="CA103" s="69">
        <v>0</v>
      </c>
      <c r="CB103" s="69">
        <v>0</v>
      </c>
      <c r="CC103" s="69">
        <v>0</v>
      </c>
      <c r="CD103" s="69">
        <v>0</v>
      </c>
      <c r="CE103" s="69">
        <v>92.664</v>
      </c>
      <c r="CF103" s="69">
        <v>477.42</v>
      </c>
      <c r="CG103" s="69">
        <v>429</v>
      </c>
      <c r="CH103" s="69">
        <v>999.0840000000001</v>
      </c>
      <c r="CI103" s="69">
        <v>999.0840000000001</v>
      </c>
      <c r="CJ103" s="69"/>
      <c r="CK103" s="71">
        <v>976.2429999999999</v>
      </c>
      <c r="CL103" s="69"/>
      <c r="CM103" s="72">
        <f>IF((CK103-CL103)=0,0,(CI103-CJ103)/(CK103-CL103)*100)</f>
        <v>102.3396838696923</v>
      </c>
      <c r="CO103" s="69">
        <v>105</v>
      </c>
      <c r="CP103" s="69" t="s">
        <v>43</v>
      </c>
      <c r="CQ103" s="69">
        <v>105</v>
      </c>
      <c r="CR103" s="69">
        <v>2.5</v>
      </c>
      <c r="CS103" s="69">
        <v>107.5</v>
      </c>
      <c r="CV103" s="69">
        <v>874.389814666685</v>
      </c>
      <c r="CW103" s="69"/>
      <c r="CX103" s="69">
        <v>890.520480666685</v>
      </c>
      <c r="CY103" s="69"/>
      <c r="CZ103" s="69">
        <v>874.389814666685</v>
      </c>
      <c r="DA103" s="69"/>
      <c r="DB103" s="69">
        <v>890.520480666685</v>
      </c>
      <c r="DC103" s="69"/>
    </row>
    <row r="104" spans="1:107" s="70" customFormat="1" ht="26.25" customHeight="1">
      <c r="A104" s="1"/>
      <c r="B104" s="27"/>
      <c r="C104" s="59" t="s">
        <v>38</v>
      </c>
      <c r="D104" s="60">
        <f>ROW(C104)-13</f>
        <v>91</v>
      </c>
      <c r="E104" s="61" t="s">
        <v>228</v>
      </c>
      <c r="F104" s="61" t="s">
        <v>246</v>
      </c>
      <c r="G104" s="61" t="s">
        <v>247</v>
      </c>
      <c r="H104" s="61">
        <v>44</v>
      </c>
      <c r="I104" s="62" t="s">
        <v>231</v>
      </c>
      <c r="J104" s="63">
        <v>3</v>
      </c>
      <c r="K104" s="64">
        <v>1732.3211999999999</v>
      </c>
      <c r="L104" s="65">
        <v>103.123877686565</v>
      </c>
      <c r="M104" s="66"/>
      <c r="N104" s="67">
        <v>103.123877686565</v>
      </c>
      <c r="O104" s="67">
        <v>0</v>
      </c>
      <c r="P104" s="67">
        <v>0</v>
      </c>
      <c r="Q104" s="67">
        <v>0</v>
      </c>
      <c r="R104" s="67">
        <v>0</v>
      </c>
      <c r="S104" s="67">
        <v>104.34782608695654</v>
      </c>
      <c r="T104" s="67">
        <v>104.18147034708936</v>
      </c>
      <c r="U104" s="67">
        <v>100</v>
      </c>
      <c r="V104" s="68">
        <v>102.44518505328483</v>
      </c>
      <c r="W104" s="66"/>
      <c r="X104" s="67">
        <v>102.44518505328483</v>
      </c>
      <c r="Y104" s="67">
        <v>0</v>
      </c>
      <c r="Z104" s="67">
        <v>0</v>
      </c>
      <c r="AA104" s="67">
        <v>0</v>
      </c>
      <c r="AB104" s="67">
        <v>0</v>
      </c>
      <c r="AC104" s="67">
        <v>104.34782608695654</v>
      </c>
      <c r="AD104" s="67">
        <v>104.18147034708936</v>
      </c>
      <c r="AE104" s="67">
        <v>100</v>
      </c>
      <c r="AF104" s="69"/>
      <c r="AG104" s="69"/>
      <c r="AH104" s="69"/>
      <c r="AI104" s="69"/>
      <c r="AJ104" s="69"/>
      <c r="AK104" s="69">
        <v>2.07</v>
      </c>
      <c r="AL104" s="69"/>
      <c r="AM104" s="69"/>
      <c r="AN104" s="69">
        <v>36.589999999999996</v>
      </c>
      <c r="AO104" s="69">
        <v>550</v>
      </c>
      <c r="AP104" s="69"/>
      <c r="AQ104" s="69"/>
      <c r="AR104" s="69"/>
      <c r="AS104" s="69"/>
      <c r="AT104" s="69"/>
      <c r="AU104" s="69">
        <v>2.1600000000000006</v>
      </c>
      <c r="AV104" s="69"/>
      <c r="AW104" s="69"/>
      <c r="AX104" s="69">
        <v>38.12</v>
      </c>
      <c r="AY104" s="69">
        <v>550</v>
      </c>
      <c r="CA104" s="69">
        <v>0</v>
      </c>
      <c r="CB104" s="69">
        <v>0</v>
      </c>
      <c r="CC104" s="69">
        <v>0</v>
      </c>
      <c r="CD104" s="69">
        <v>0</v>
      </c>
      <c r="CE104" s="69">
        <v>108.2592</v>
      </c>
      <c r="CF104" s="69">
        <v>1195.062</v>
      </c>
      <c r="CG104" s="69">
        <v>429</v>
      </c>
      <c r="CH104" s="69">
        <v>1732.3211999999999</v>
      </c>
      <c r="CI104" s="69">
        <v>1732.3211999999999</v>
      </c>
      <c r="CJ104" s="69"/>
      <c r="CK104" s="71">
        <v>1679.8449</v>
      </c>
      <c r="CL104" s="69"/>
      <c r="CM104" s="72">
        <f>IF((CK104-CL104)=0,0,(CI104-CJ104)/(CK104-CL104)*100)</f>
        <v>103.123877686565</v>
      </c>
      <c r="CO104" s="69">
        <v>105</v>
      </c>
      <c r="CP104" s="69" t="s">
        <v>43</v>
      </c>
      <c r="CQ104" s="69">
        <v>105</v>
      </c>
      <c r="CR104" s="69">
        <v>2.5</v>
      </c>
      <c r="CS104" s="69">
        <v>107.5</v>
      </c>
      <c r="CV104" s="69">
        <v>411.6491505</v>
      </c>
      <c r="CW104" s="69"/>
      <c r="CX104" s="69">
        <v>421.714734</v>
      </c>
      <c r="CY104" s="69"/>
      <c r="CZ104" s="69">
        <v>411.6491505</v>
      </c>
      <c r="DA104" s="69"/>
      <c r="DB104" s="69">
        <v>421.714734</v>
      </c>
      <c r="DC104" s="69"/>
    </row>
    <row r="105" spans="1:107" s="70" customFormat="1" ht="26.25" customHeight="1">
      <c r="A105" s="1"/>
      <c r="B105" s="27"/>
      <c r="C105" s="59" t="s">
        <v>38</v>
      </c>
      <c r="D105" s="60">
        <f>ROW(C105)-13</f>
        <v>92</v>
      </c>
      <c r="E105" s="61" t="s">
        <v>228</v>
      </c>
      <c r="F105" s="61" t="s">
        <v>248</v>
      </c>
      <c r="G105" s="61" t="s">
        <v>249</v>
      </c>
      <c r="H105" s="61">
        <v>44</v>
      </c>
      <c r="I105" s="62" t="s">
        <v>231</v>
      </c>
      <c r="J105" s="63">
        <v>3</v>
      </c>
      <c r="K105" s="64">
        <v>1716.1644</v>
      </c>
      <c r="L105" s="65">
        <v>103.11249126016087</v>
      </c>
      <c r="M105" s="66"/>
      <c r="N105" s="67">
        <v>103.11249126016087</v>
      </c>
      <c r="O105" s="67">
        <v>0</v>
      </c>
      <c r="P105" s="67">
        <v>0</v>
      </c>
      <c r="Q105" s="67">
        <v>0</v>
      </c>
      <c r="R105" s="67">
        <v>0</v>
      </c>
      <c r="S105" s="67">
        <v>104.34782608695654</v>
      </c>
      <c r="T105" s="67">
        <v>104.18147034708936</v>
      </c>
      <c r="U105" s="67">
        <v>100</v>
      </c>
      <c r="V105" s="68">
        <v>102.343674814916</v>
      </c>
      <c r="W105" s="66"/>
      <c r="X105" s="67">
        <v>102.343674814916</v>
      </c>
      <c r="Y105" s="67">
        <v>0</v>
      </c>
      <c r="Z105" s="67">
        <v>0</v>
      </c>
      <c r="AA105" s="67">
        <v>0</v>
      </c>
      <c r="AB105" s="67">
        <v>0</v>
      </c>
      <c r="AC105" s="67">
        <v>104.34782608695654</v>
      </c>
      <c r="AD105" s="67">
        <v>104.18147034708937</v>
      </c>
      <c r="AE105" s="67">
        <v>100</v>
      </c>
      <c r="AF105" s="69"/>
      <c r="AG105" s="69"/>
      <c r="AH105" s="69"/>
      <c r="AI105" s="69"/>
      <c r="AJ105" s="69"/>
      <c r="AK105" s="69">
        <v>2.07</v>
      </c>
      <c r="AL105" s="69"/>
      <c r="AM105" s="69"/>
      <c r="AN105" s="69">
        <v>36.589999999999996</v>
      </c>
      <c r="AO105" s="69">
        <v>550</v>
      </c>
      <c r="AP105" s="69"/>
      <c r="AQ105" s="69"/>
      <c r="AR105" s="69"/>
      <c r="AS105" s="69"/>
      <c r="AT105" s="69"/>
      <c r="AU105" s="69">
        <v>2.16</v>
      </c>
      <c r="AV105" s="69"/>
      <c r="AW105" s="69"/>
      <c r="AX105" s="69">
        <v>38.12</v>
      </c>
      <c r="AY105" s="69">
        <v>550</v>
      </c>
      <c r="CA105" s="69">
        <v>0</v>
      </c>
      <c r="CB105" s="69">
        <v>0</v>
      </c>
      <c r="CC105" s="69">
        <v>0</v>
      </c>
      <c r="CD105" s="69">
        <v>0</v>
      </c>
      <c r="CE105" s="69">
        <v>92.1024</v>
      </c>
      <c r="CF105" s="69">
        <v>1195.062</v>
      </c>
      <c r="CG105" s="69">
        <v>429</v>
      </c>
      <c r="CH105" s="69">
        <v>1716.1644</v>
      </c>
      <c r="CI105" s="69">
        <v>1716.1644</v>
      </c>
      <c r="CJ105" s="69"/>
      <c r="CK105" s="71">
        <v>1664.3613</v>
      </c>
      <c r="CL105" s="69"/>
      <c r="CM105" s="72">
        <f>IF((CK105-CL105)=0,0,(CI105-CJ105)/(CK105-CL105)*100)</f>
        <v>103.11249126016087</v>
      </c>
      <c r="CO105" s="69">
        <v>105</v>
      </c>
      <c r="CP105" s="69" t="s">
        <v>43</v>
      </c>
      <c r="CQ105" s="69">
        <v>105</v>
      </c>
      <c r="CR105" s="69">
        <v>2.5</v>
      </c>
      <c r="CS105" s="69">
        <v>107.5</v>
      </c>
      <c r="CV105" s="69">
        <v>290.3304015</v>
      </c>
      <c r="CW105" s="69"/>
      <c r="CX105" s="69">
        <v>297.134802</v>
      </c>
      <c r="CY105" s="69"/>
      <c r="CZ105" s="69">
        <v>290.3304015</v>
      </c>
      <c r="DA105" s="69"/>
      <c r="DB105" s="69">
        <v>297.134802</v>
      </c>
      <c r="DC105" s="69"/>
    </row>
    <row r="106" spans="1:107" s="70" customFormat="1" ht="26.25" customHeight="1">
      <c r="A106" s="1"/>
      <c r="B106" s="27"/>
      <c r="C106" s="59" t="s">
        <v>38</v>
      </c>
      <c r="D106" s="60">
        <f>ROW(C106)-13</f>
        <v>93</v>
      </c>
      <c r="E106" s="61" t="s">
        <v>228</v>
      </c>
      <c r="F106" s="61" t="s">
        <v>250</v>
      </c>
      <c r="G106" s="61" t="s">
        <v>251</v>
      </c>
      <c r="H106" s="61">
        <v>44</v>
      </c>
      <c r="I106" s="62" t="s">
        <v>231</v>
      </c>
      <c r="J106" s="63">
        <v>3</v>
      </c>
      <c r="K106" s="64">
        <v>1570.4747</v>
      </c>
      <c r="L106" s="65">
        <v>103.36665450555881</v>
      </c>
      <c r="M106" s="66"/>
      <c r="N106" s="67">
        <v>103.36665450555881</v>
      </c>
      <c r="O106" s="67">
        <v>104.19743490089392</v>
      </c>
      <c r="P106" s="67">
        <v>0</v>
      </c>
      <c r="Q106" s="67">
        <v>0</v>
      </c>
      <c r="R106" s="67">
        <v>0</v>
      </c>
      <c r="S106" s="67">
        <v>104.34782608695654</v>
      </c>
      <c r="T106" s="67">
        <v>104.14012738853502</v>
      </c>
      <c r="U106" s="67">
        <v>100</v>
      </c>
      <c r="V106" s="68">
        <v>103.3744239414094</v>
      </c>
      <c r="W106" s="66"/>
      <c r="X106" s="67">
        <v>103.3744239414094</v>
      </c>
      <c r="Y106" s="67">
        <v>104.19743490089388</v>
      </c>
      <c r="Z106" s="67">
        <v>0</v>
      </c>
      <c r="AA106" s="67">
        <v>0</v>
      </c>
      <c r="AB106" s="67">
        <v>0</v>
      </c>
      <c r="AC106" s="67">
        <v>104.34782608695654</v>
      </c>
      <c r="AD106" s="67">
        <v>104.15679084586485</v>
      </c>
      <c r="AE106" s="67">
        <v>100</v>
      </c>
      <c r="AF106" s="69"/>
      <c r="AG106" s="69">
        <v>25.729999999999997</v>
      </c>
      <c r="AH106" s="69"/>
      <c r="AI106" s="69"/>
      <c r="AJ106" s="69"/>
      <c r="AK106" s="69">
        <v>2.07</v>
      </c>
      <c r="AL106" s="69"/>
      <c r="AM106" s="69">
        <v>6.28</v>
      </c>
      <c r="AN106" s="69">
        <v>36.59</v>
      </c>
      <c r="AO106" s="69">
        <v>550</v>
      </c>
      <c r="AP106" s="69"/>
      <c r="AQ106" s="69">
        <v>26.80999999999999</v>
      </c>
      <c r="AR106" s="69"/>
      <c r="AS106" s="69"/>
      <c r="AT106" s="69"/>
      <c r="AU106" s="69">
        <v>2.1600000000000006</v>
      </c>
      <c r="AV106" s="69"/>
      <c r="AW106" s="69">
        <v>6.540000000000001</v>
      </c>
      <c r="AX106" s="69">
        <v>38.12</v>
      </c>
      <c r="AY106" s="69">
        <v>550</v>
      </c>
      <c r="CA106" s="69">
        <v>203.48789999999997</v>
      </c>
      <c r="CB106" s="69">
        <v>0</v>
      </c>
      <c r="CC106" s="69">
        <v>0</v>
      </c>
      <c r="CD106" s="69">
        <v>0</v>
      </c>
      <c r="CE106" s="69">
        <v>102.98880000000001</v>
      </c>
      <c r="CF106" s="69">
        <v>972.4979999999999</v>
      </c>
      <c r="CG106" s="69">
        <v>291.5</v>
      </c>
      <c r="CH106" s="69">
        <v>1570.4747</v>
      </c>
      <c r="CI106" s="69">
        <v>1570.4747</v>
      </c>
      <c r="CJ106" s="69"/>
      <c r="CK106" s="71">
        <v>1519.3243</v>
      </c>
      <c r="CL106" s="69"/>
      <c r="CM106" s="72">
        <f>IF((CK106-CL106)=0,0,(CI106-CJ106)/(CK106-CL106)*100)</f>
        <v>103.36665450555881</v>
      </c>
      <c r="CO106" s="69">
        <v>105</v>
      </c>
      <c r="CP106" s="69" t="s">
        <v>43</v>
      </c>
      <c r="CQ106" s="69">
        <v>105</v>
      </c>
      <c r="CR106" s="69">
        <v>2.5</v>
      </c>
      <c r="CS106" s="69">
        <v>107.5</v>
      </c>
      <c r="CV106" s="69">
        <v>1355.5933811000002</v>
      </c>
      <c r="CW106" s="69"/>
      <c r="CX106" s="69">
        <v>1401.3368487</v>
      </c>
      <c r="CY106" s="69"/>
      <c r="CZ106" s="69">
        <v>1355.5933811000002</v>
      </c>
      <c r="DA106" s="69"/>
      <c r="DB106" s="69">
        <v>1401.3368487</v>
      </c>
      <c r="DC106" s="69"/>
    </row>
    <row r="107" spans="1:107" s="70" customFormat="1" ht="26.25" customHeight="1">
      <c r="A107" s="1"/>
      <c r="B107" s="27"/>
      <c r="C107" s="59" t="s">
        <v>38</v>
      </c>
      <c r="D107" s="60">
        <f>ROW(C107)-13</f>
        <v>94</v>
      </c>
      <c r="E107" s="61" t="s">
        <v>228</v>
      </c>
      <c r="F107" s="61" t="s">
        <v>252</v>
      </c>
      <c r="G107" s="61" t="s">
        <v>253</v>
      </c>
      <c r="H107" s="61">
        <v>44</v>
      </c>
      <c r="I107" s="62" t="s">
        <v>231</v>
      </c>
      <c r="J107" s="63">
        <v>3</v>
      </c>
      <c r="K107" s="64">
        <v>2064.7043999999996</v>
      </c>
      <c r="L107" s="65">
        <v>102.71822377202182</v>
      </c>
      <c r="M107" s="66"/>
      <c r="N107" s="67">
        <v>102.71822377202182</v>
      </c>
      <c r="O107" s="67">
        <v>0</v>
      </c>
      <c r="P107" s="67">
        <v>0</v>
      </c>
      <c r="Q107" s="67">
        <v>0</v>
      </c>
      <c r="R107" s="67">
        <v>0</v>
      </c>
      <c r="S107" s="67">
        <v>104.34782608695654</v>
      </c>
      <c r="T107" s="67">
        <v>104.18147034708936</v>
      </c>
      <c r="U107" s="67">
        <v>100</v>
      </c>
      <c r="V107" s="68">
        <v>102.2378684055884</v>
      </c>
      <c r="W107" s="66"/>
      <c r="X107" s="67">
        <v>102.2378684055884</v>
      </c>
      <c r="Y107" s="67">
        <v>0</v>
      </c>
      <c r="Z107" s="67">
        <v>0</v>
      </c>
      <c r="AA107" s="67">
        <v>0</v>
      </c>
      <c r="AB107" s="67">
        <v>0</v>
      </c>
      <c r="AC107" s="67">
        <v>104.34782608695652</v>
      </c>
      <c r="AD107" s="67">
        <v>104.18147034708936</v>
      </c>
      <c r="AE107" s="67">
        <v>100</v>
      </c>
      <c r="AF107" s="69"/>
      <c r="AG107" s="69"/>
      <c r="AH107" s="69"/>
      <c r="AI107" s="69"/>
      <c r="AJ107" s="69"/>
      <c r="AK107" s="69">
        <v>2.07</v>
      </c>
      <c r="AL107" s="69"/>
      <c r="AM107" s="69"/>
      <c r="AN107" s="69">
        <v>36.59</v>
      </c>
      <c r="AO107" s="69">
        <v>550</v>
      </c>
      <c r="AP107" s="69"/>
      <c r="AQ107" s="69"/>
      <c r="AR107" s="69"/>
      <c r="AS107" s="69"/>
      <c r="AT107" s="69"/>
      <c r="AU107" s="69">
        <v>2.16</v>
      </c>
      <c r="AV107" s="69"/>
      <c r="AW107" s="69"/>
      <c r="AX107" s="69">
        <v>38.120000000000005</v>
      </c>
      <c r="AY107" s="69">
        <v>550</v>
      </c>
      <c r="CA107" s="69">
        <v>0</v>
      </c>
      <c r="CB107" s="69">
        <v>0</v>
      </c>
      <c r="CC107" s="69">
        <v>0</v>
      </c>
      <c r="CD107" s="69">
        <v>0</v>
      </c>
      <c r="CE107" s="69">
        <v>160.1424</v>
      </c>
      <c r="CF107" s="69">
        <v>1195.062</v>
      </c>
      <c r="CG107" s="69">
        <v>709.5</v>
      </c>
      <c r="CH107" s="69">
        <v>2064.7043999999996</v>
      </c>
      <c r="CI107" s="69">
        <v>2064.7043999999996</v>
      </c>
      <c r="CJ107" s="69"/>
      <c r="CK107" s="71">
        <v>2010.0663000000002</v>
      </c>
      <c r="CL107" s="69"/>
      <c r="CM107" s="72">
        <f>IF((CK107-CL107)=0,0,(CI107-CJ107)/(CK107-CL107)*100)</f>
        <v>102.71822377202182</v>
      </c>
      <c r="CO107" s="69">
        <v>105</v>
      </c>
      <c r="CP107" s="69" t="s">
        <v>43</v>
      </c>
      <c r="CQ107" s="69">
        <v>105</v>
      </c>
      <c r="CR107" s="69">
        <v>2.5</v>
      </c>
      <c r="CS107" s="69">
        <v>107.5</v>
      </c>
      <c r="CV107" s="69">
        <v>422.98579649999994</v>
      </c>
      <c r="CW107" s="69"/>
      <c r="CX107" s="69">
        <v>432.4516619999999</v>
      </c>
      <c r="CY107" s="69"/>
      <c r="CZ107" s="69">
        <v>422.98579649999994</v>
      </c>
      <c r="DA107" s="69"/>
      <c r="DB107" s="69">
        <v>432.4516619999999</v>
      </c>
      <c r="DC107" s="69"/>
    </row>
    <row r="108" spans="1:107" s="70" customFormat="1" ht="26.25" customHeight="1">
      <c r="A108" s="1"/>
      <c r="B108" s="27"/>
      <c r="C108" s="59" t="s">
        <v>38</v>
      </c>
      <c r="D108" s="60">
        <f>ROW(C108)-13</f>
        <v>95</v>
      </c>
      <c r="E108" s="61" t="s">
        <v>228</v>
      </c>
      <c r="F108" s="61" t="s">
        <v>254</v>
      </c>
      <c r="G108" s="61" t="s">
        <v>255</v>
      </c>
      <c r="H108" s="61">
        <v>44</v>
      </c>
      <c r="I108" s="62" t="s">
        <v>231</v>
      </c>
      <c r="J108" s="63">
        <v>3</v>
      </c>
      <c r="K108" s="64">
        <v>1763.2235999999998</v>
      </c>
      <c r="L108" s="65">
        <v>103.36250154540463</v>
      </c>
      <c r="M108" s="66"/>
      <c r="N108" s="67">
        <v>103.36250154540463</v>
      </c>
      <c r="O108" s="67">
        <v>103.7347880822493</v>
      </c>
      <c r="P108" s="67">
        <v>0</v>
      </c>
      <c r="Q108" s="67">
        <v>0</v>
      </c>
      <c r="R108" s="67">
        <v>0</v>
      </c>
      <c r="S108" s="67">
        <v>104.34782608695652</v>
      </c>
      <c r="T108" s="67">
        <v>104.18147034708936</v>
      </c>
      <c r="U108" s="67">
        <v>100</v>
      </c>
      <c r="V108" s="68">
        <v>102.52231277589755</v>
      </c>
      <c r="W108" s="66"/>
      <c r="X108" s="67">
        <v>102.52231277589755</v>
      </c>
      <c r="Y108" s="67">
        <v>103.73478808224928</v>
      </c>
      <c r="Z108" s="67">
        <v>0</v>
      </c>
      <c r="AA108" s="67">
        <v>0</v>
      </c>
      <c r="AB108" s="67">
        <v>0</v>
      </c>
      <c r="AC108" s="67">
        <v>104.34782608695654</v>
      </c>
      <c r="AD108" s="67">
        <v>104.15619608914035</v>
      </c>
      <c r="AE108" s="67">
        <v>100</v>
      </c>
      <c r="AF108" s="69"/>
      <c r="AG108" s="69">
        <v>23.829999999999995</v>
      </c>
      <c r="AH108" s="69"/>
      <c r="AI108" s="69"/>
      <c r="AJ108" s="69"/>
      <c r="AK108" s="69">
        <v>2.07</v>
      </c>
      <c r="AL108" s="69"/>
      <c r="AM108" s="69">
        <v>6.279999999999999</v>
      </c>
      <c r="AN108" s="69">
        <v>36.59</v>
      </c>
      <c r="AO108" s="69">
        <v>550</v>
      </c>
      <c r="AP108" s="69"/>
      <c r="AQ108" s="69">
        <v>24.72</v>
      </c>
      <c r="AR108" s="69"/>
      <c r="AS108" s="69"/>
      <c r="AT108" s="69"/>
      <c r="AU108" s="69">
        <v>2.16</v>
      </c>
      <c r="AV108" s="69"/>
      <c r="AW108" s="69">
        <v>6.54</v>
      </c>
      <c r="AX108" s="69">
        <v>38.11999999999999</v>
      </c>
      <c r="AY108" s="69">
        <v>550</v>
      </c>
      <c r="CA108" s="69">
        <v>93.4416</v>
      </c>
      <c r="CB108" s="69">
        <v>0</v>
      </c>
      <c r="CC108" s="69">
        <v>0</v>
      </c>
      <c r="CD108" s="69">
        <v>0</v>
      </c>
      <c r="CE108" s="69">
        <v>144.72</v>
      </c>
      <c r="CF108" s="69">
        <v>1195.062</v>
      </c>
      <c r="CG108" s="69">
        <v>330</v>
      </c>
      <c r="CH108" s="69">
        <v>1763.2235999999998</v>
      </c>
      <c r="CI108" s="69">
        <v>1763.2235999999998</v>
      </c>
      <c r="CJ108" s="69"/>
      <c r="CK108" s="71">
        <v>1705.8639</v>
      </c>
      <c r="CL108" s="69"/>
      <c r="CM108" s="72">
        <f>IF((CK108-CL108)=0,0,(CI108-CJ108)/(CK108-CL108)*100)</f>
        <v>103.36250154540463</v>
      </c>
      <c r="CO108" s="69">
        <v>105</v>
      </c>
      <c r="CP108" s="69" t="s">
        <v>43</v>
      </c>
      <c r="CQ108" s="69">
        <v>105</v>
      </c>
      <c r="CR108" s="69">
        <v>2.5</v>
      </c>
      <c r="CS108" s="69">
        <v>107.5</v>
      </c>
      <c r="CV108" s="69">
        <v>3978.493964966651</v>
      </c>
      <c r="CW108" s="69"/>
      <c r="CX108" s="69">
        <v>4078.8440265333174</v>
      </c>
      <c r="CY108" s="69"/>
      <c r="CZ108" s="69">
        <v>3978.493964966651</v>
      </c>
      <c r="DA108" s="69"/>
      <c r="DB108" s="69">
        <v>4078.8440265333174</v>
      </c>
      <c r="DC108" s="69"/>
    </row>
    <row r="109" spans="1:107" s="70" customFormat="1" ht="26.25" customHeight="1">
      <c r="A109" s="1"/>
      <c r="B109" s="27"/>
      <c r="C109" s="59" t="s">
        <v>38</v>
      </c>
      <c r="D109" s="60">
        <f>ROW(C109)-13</f>
        <v>96</v>
      </c>
      <c r="E109" s="61" t="s">
        <v>228</v>
      </c>
      <c r="F109" s="61" t="s">
        <v>256</v>
      </c>
      <c r="G109" s="61" t="s">
        <v>257</v>
      </c>
      <c r="H109" s="61">
        <v>44</v>
      </c>
      <c r="I109" s="62" t="s">
        <v>231</v>
      </c>
      <c r="J109" s="63">
        <v>3</v>
      </c>
      <c r="K109" s="64">
        <v>2136.3912</v>
      </c>
      <c r="L109" s="65">
        <v>102.66749650641214</v>
      </c>
      <c r="M109" s="66"/>
      <c r="N109" s="67">
        <v>102.66749650641214</v>
      </c>
      <c r="O109" s="67">
        <v>101.11919418019025</v>
      </c>
      <c r="P109" s="67">
        <v>0</v>
      </c>
      <c r="Q109" s="67">
        <v>0</v>
      </c>
      <c r="R109" s="67">
        <v>0</v>
      </c>
      <c r="S109" s="67">
        <v>104.34782608695652</v>
      </c>
      <c r="T109" s="67">
        <v>104.18147034708936</v>
      </c>
      <c r="U109" s="67">
        <v>100</v>
      </c>
      <c r="V109" s="68">
        <v>102.65985077995896</v>
      </c>
      <c r="W109" s="66"/>
      <c r="X109" s="67">
        <v>102.65985077995896</v>
      </c>
      <c r="Y109" s="67">
        <v>101.11919418019025</v>
      </c>
      <c r="Z109" s="67">
        <v>0</v>
      </c>
      <c r="AA109" s="67">
        <v>0</v>
      </c>
      <c r="AB109" s="67">
        <v>0</v>
      </c>
      <c r="AC109" s="67">
        <v>104.34782608695654</v>
      </c>
      <c r="AD109" s="67">
        <v>104.11378062493002</v>
      </c>
      <c r="AE109" s="67">
        <v>100</v>
      </c>
      <c r="AF109" s="69"/>
      <c r="AG109" s="69">
        <v>35.74</v>
      </c>
      <c r="AH109" s="69"/>
      <c r="AI109" s="69"/>
      <c r="AJ109" s="69"/>
      <c r="AK109" s="69">
        <v>2.07</v>
      </c>
      <c r="AL109" s="69"/>
      <c r="AM109" s="69">
        <v>4.42</v>
      </c>
      <c r="AN109" s="69">
        <v>36.589999999999996</v>
      </c>
      <c r="AO109" s="69">
        <v>550</v>
      </c>
      <c r="AP109" s="69"/>
      <c r="AQ109" s="69">
        <v>36.14</v>
      </c>
      <c r="AR109" s="69"/>
      <c r="AS109" s="69"/>
      <c r="AT109" s="69"/>
      <c r="AU109" s="69">
        <v>2.1600000000000006</v>
      </c>
      <c r="AV109" s="69"/>
      <c r="AW109" s="69">
        <v>4.6</v>
      </c>
      <c r="AX109" s="69">
        <v>38.120000000000005</v>
      </c>
      <c r="AY109" s="69">
        <v>550</v>
      </c>
      <c r="CA109" s="69">
        <v>136.6092</v>
      </c>
      <c r="CB109" s="69">
        <v>0</v>
      </c>
      <c r="CC109" s="69">
        <v>0</v>
      </c>
      <c r="CD109" s="69">
        <v>0</v>
      </c>
      <c r="CE109" s="69">
        <v>144.72</v>
      </c>
      <c r="CF109" s="69">
        <v>1195.062</v>
      </c>
      <c r="CG109" s="69">
        <v>660</v>
      </c>
      <c r="CH109" s="69">
        <v>2136.3912</v>
      </c>
      <c r="CI109" s="69">
        <v>2136.3912</v>
      </c>
      <c r="CJ109" s="69"/>
      <c r="CK109" s="71">
        <v>2080.8837000000003</v>
      </c>
      <c r="CL109" s="69"/>
      <c r="CM109" s="72">
        <f>IF((CK109-CL109)=0,0,(CI109-CJ109)/(CK109-CL109)*100)</f>
        <v>102.66749650641214</v>
      </c>
      <c r="CO109" s="69">
        <v>105</v>
      </c>
      <c r="CP109" s="69" t="s">
        <v>43</v>
      </c>
      <c r="CQ109" s="69">
        <v>105</v>
      </c>
      <c r="CR109" s="69">
        <v>2.5</v>
      </c>
      <c r="CS109" s="69">
        <v>107.5</v>
      </c>
      <c r="CV109" s="69">
        <v>1484.7151125</v>
      </c>
      <c r="CW109" s="69"/>
      <c r="CX109" s="69">
        <v>1524.206319</v>
      </c>
      <c r="CY109" s="69"/>
      <c r="CZ109" s="69">
        <v>1484.7151125</v>
      </c>
      <c r="DA109" s="69"/>
      <c r="DB109" s="69">
        <v>1524.206319</v>
      </c>
      <c r="DC109" s="69"/>
    </row>
    <row r="110" spans="1:107" s="70" customFormat="1" ht="26.25" customHeight="1">
      <c r="A110" s="1"/>
      <c r="B110" s="27"/>
      <c r="C110" s="59" t="s">
        <v>38</v>
      </c>
      <c r="D110" s="60">
        <f>ROW(C110)-13</f>
        <v>97</v>
      </c>
      <c r="E110" s="61" t="s">
        <v>258</v>
      </c>
      <c r="F110" s="61" t="s">
        <v>259</v>
      </c>
      <c r="G110" s="61" t="s">
        <v>260</v>
      </c>
      <c r="H110" s="61">
        <v>13</v>
      </c>
      <c r="I110" s="62" t="s">
        <v>261</v>
      </c>
      <c r="J110" s="63">
        <v>3</v>
      </c>
      <c r="K110" s="64">
        <v>1596.9885</v>
      </c>
      <c r="L110" s="65">
        <v>104.2086367200079</v>
      </c>
      <c r="M110" s="66"/>
      <c r="N110" s="67">
        <v>104.2086367200079</v>
      </c>
      <c r="O110" s="67">
        <v>0</v>
      </c>
      <c r="P110" s="67">
        <v>0</v>
      </c>
      <c r="Q110" s="67">
        <v>0</v>
      </c>
      <c r="R110" s="67">
        <v>0</v>
      </c>
      <c r="S110" s="67">
        <v>104.34782608695652</v>
      </c>
      <c r="T110" s="67">
        <v>104.19002655650635</v>
      </c>
      <c r="U110" s="67">
        <v>100</v>
      </c>
      <c r="V110" s="68">
        <v>104.2297895744136</v>
      </c>
      <c r="W110" s="66"/>
      <c r="X110" s="67">
        <v>104.2297895744136</v>
      </c>
      <c r="Y110" s="67">
        <v>0</v>
      </c>
      <c r="Z110" s="67">
        <v>0</v>
      </c>
      <c r="AA110" s="67">
        <v>0</v>
      </c>
      <c r="AB110" s="67">
        <v>0</v>
      </c>
      <c r="AC110" s="67">
        <v>104.34782608695654</v>
      </c>
      <c r="AD110" s="67">
        <v>104.19002655650635</v>
      </c>
      <c r="AE110" s="67">
        <v>100</v>
      </c>
      <c r="AF110" s="69"/>
      <c r="AG110" s="69"/>
      <c r="AH110" s="69"/>
      <c r="AI110" s="69"/>
      <c r="AJ110" s="69"/>
      <c r="AK110" s="69">
        <v>2.07</v>
      </c>
      <c r="AL110" s="69"/>
      <c r="AM110" s="69"/>
      <c r="AN110" s="69">
        <v>33.88999999999999</v>
      </c>
      <c r="AO110" s="69">
        <v>420.00000000000006</v>
      </c>
      <c r="AP110" s="69"/>
      <c r="AQ110" s="69"/>
      <c r="AR110" s="69"/>
      <c r="AS110" s="69"/>
      <c r="AT110" s="69"/>
      <c r="AU110" s="69">
        <v>2.16</v>
      </c>
      <c r="AV110" s="69"/>
      <c r="AW110" s="69"/>
      <c r="AX110" s="69">
        <v>35.31</v>
      </c>
      <c r="AY110" s="69">
        <v>420.00000000000006</v>
      </c>
      <c r="CA110" s="69">
        <v>0</v>
      </c>
      <c r="CB110" s="69">
        <v>0</v>
      </c>
      <c r="CC110" s="69">
        <v>0</v>
      </c>
      <c r="CD110" s="69">
        <v>0</v>
      </c>
      <c r="CE110" s="69">
        <v>479.52</v>
      </c>
      <c r="CF110" s="69">
        <v>1106.9685</v>
      </c>
      <c r="CG110" s="69">
        <v>10.5</v>
      </c>
      <c r="CH110" s="69">
        <v>1596.9885</v>
      </c>
      <c r="CI110" s="69">
        <v>1596.9885</v>
      </c>
      <c r="CJ110" s="69"/>
      <c r="CK110" s="71">
        <v>1532.4914999999999</v>
      </c>
      <c r="CL110" s="69"/>
      <c r="CM110" s="72">
        <f>IF((CK110-CL110)=0,0,(CI110-CJ110)/(CK110-CL110)*100)</f>
        <v>104.2086367200079</v>
      </c>
      <c r="CO110" s="69">
        <v>105</v>
      </c>
      <c r="CP110" s="69" t="s">
        <v>43</v>
      </c>
      <c r="CQ110" s="69">
        <v>105</v>
      </c>
      <c r="CR110" s="69">
        <v>2.5</v>
      </c>
      <c r="CS110" s="69">
        <v>107.5</v>
      </c>
      <c r="CV110" s="69">
        <v>310.985423</v>
      </c>
      <c r="CW110" s="69"/>
      <c r="CX110" s="69">
        <v>324.13945200000006</v>
      </c>
      <c r="CY110" s="69"/>
      <c r="CZ110" s="69">
        <v>310.985423</v>
      </c>
      <c r="DA110" s="69"/>
      <c r="DB110" s="69">
        <v>324.13945200000006</v>
      </c>
      <c r="DC110" s="69"/>
    </row>
    <row r="111" spans="1:107" s="70" customFormat="1" ht="26.25" customHeight="1">
      <c r="A111" s="1"/>
      <c r="B111" s="27"/>
      <c r="C111" s="59" t="s">
        <v>38</v>
      </c>
      <c r="D111" s="60">
        <f>ROW(C111)-13</f>
        <v>98</v>
      </c>
      <c r="E111" s="61" t="s">
        <v>258</v>
      </c>
      <c r="F111" s="61" t="s">
        <v>262</v>
      </c>
      <c r="G111" s="61" t="s">
        <v>263</v>
      </c>
      <c r="H111" s="61">
        <v>13</v>
      </c>
      <c r="I111" s="62" t="s">
        <v>261</v>
      </c>
      <c r="J111" s="63">
        <v>3</v>
      </c>
      <c r="K111" s="64">
        <v>1694.6909999999998</v>
      </c>
      <c r="L111" s="65">
        <v>104.10055920485841</v>
      </c>
      <c r="M111" s="66"/>
      <c r="N111" s="67">
        <v>104.10055920485841</v>
      </c>
      <c r="O111" s="67">
        <v>102.36523652365234</v>
      </c>
      <c r="P111" s="67">
        <v>0</v>
      </c>
      <c r="Q111" s="67">
        <v>0</v>
      </c>
      <c r="R111" s="67">
        <v>0</v>
      </c>
      <c r="S111" s="67">
        <v>104.34782608695652</v>
      </c>
      <c r="T111" s="67">
        <v>104.19002655650635</v>
      </c>
      <c r="U111" s="67">
        <v>100</v>
      </c>
      <c r="V111" s="68">
        <v>104.11485733951196</v>
      </c>
      <c r="W111" s="66"/>
      <c r="X111" s="67">
        <v>104.11485733951196</v>
      </c>
      <c r="Y111" s="67">
        <v>102.36523652365234</v>
      </c>
      <c r="Z111" s="67">
        <v>0</v>
      </c>
      <c r="AA111" s="67">
        <v>0</v>
      </c>
      <c r="AB111" s="67">
        <v>0</v>
      </c>
      <c r="AC111" s="67">
        <v>104.3478260869565</v>
      </c>
      <c r="AD111" s="67">
        <v>104.19002655650635</v>
      </c>
      <c r="AE111" s="67">
        <v>100</v>
      </c>
      <c r="AF111" s="69"/>
      <c r="AG111" s="69">
        <v>18.18</v>
      </c>
      <c r="AH111" s="69"/>
      <c r="AI111" s="69"/>
      <c r="AJ111" s="69"/>
      <c r="AK111" s="69">
        <v>2.0700000000000003</v>
      </c>
      <c r="AL111" s="69"/>
      <c r="AM111" s="69"/>
      <c r="AN111" s="69">
        <v>33.88999999999999</v>
      </c>
      <c r="AO111" s="69">
        <v>420.00000000000006</v>
      </c>
      <c r="AP111" s="69"/>
      <c r="AQ111" s="69">
        <v>18.61</v>
      </c>
      <c r="AR111" s="69"/>
      <c r="AS111" s="69"/>
      <c r="AT111" s="69"/>
      <c r="AU111" s="69">
        <v>2.1599999999999997</v>
      </c>
      <c r="AV111" s="69"/>
      <c r="AW111" s="69"/>
      <c r="AX111" s="69">
        <v>35.31</v>
      </c>
      <c r="AY111" s="69">
        <v>420.00000000000006</v>
      </c>
      <c r="CA111" s="69">
        <v>97.70249999999999</v>
      </c>
      <c r="CB111" s="69">
        <v>0</v>
      </c>
      <c r="CC111" s="69">
        <v>0</v>
      </c>
      <c r="CD111" s="69">
        <v>0</v>
      </c>
      <c r="CE111" s="69">
        <v>479.52</v>
      </c>
      <c r="CF111" s="69">
        <v>1106.9685</v>
      </c>
      <c r="CG111" s="69">
        <v>10.5</v>
      </c>
      <c r="CH111" s="69">
        <v>1694.6909999999998</v>
      </c>
      <c r="CI111" s="69">
        <v>1694.6909999999998</v>
      </c>
      <c r="CJ111" s="69"/>
      <c r="CK111" s="71">
        <v>1627.9364999999998</v>
      </c>
      <c r="CL111" s="69"/>
      <c r="CM111" s="72">
        <f>IF((CK111-CL111)=0,0,(CI111-CJ111)/(CK111-CL111)*100)</f>
        <v>104.10055920485841</v>
      </c>
      <c r="CO111" s="69">
        <v>105</v>
      </c>
      <c r="CP111" s="69" t="s">
        <v>43</v>
      </c>
      <c r="CQ111" s="69">
        <v>105</v>
      </c>
      <c r="CR111" s="69">
        <v>2.5</v>
      </c>
      <c r="CS111" s="69">
        <v>107.5</v>
      </c>
      <c r="CV111" s="69">
        <v>186.0020214999994</v>
      </c>
      <c r="CW111" s="69"/>
      <c r="CX111" s="69">
        <v>193.65573933333272</v>
      </c>
      <c r="CY111" s="69"/>
      <c r="CZ111" s="69">
        <v>186.0020214999994</v>
      </c>
      <c r="DA111" s="69"/>
      <c r="DB111" s="69">
        <v>193.65573933333272</v>
      </c>
      <c r="DC111" s="69"/>
    </row>
    <row r="112" spans="1:107" s="70" customFormat="1" ht="26.25" customHeight="1">
      <c r="A112" s="1"/>
      <c r="B112" s="27"/>
      <c r="C112" s="59" t="s">
        <v>38</v>
      </c>
      <c r="D112" s="60">
        <f>ROW(C112)-13</f>
        <v>99</v>
      </c>
      <c r="E112" s="61" t="s">
        <v>258</v>
      </c>
      <c r="F112" s="61" t="s">
        <v>264</v>
      </c>
      <c r="G112" s="61" t="s">
        <v>265</v>
      </c>
      <c r="H112" s="61">
        <v>13</v>
      </c>
      <c r="I112" s="62" t="s">
        <v>261</v>
      </c>
      <c r="J112" s="63">
        <v>3</v>
      </c>
      <c r="K112" s="64">
        <v>1356.9085</v>
      </c>
      <c r="L112" s="65">
        <v>103.91941222219117</v>
      </c>
      <c r="M112" s="66"/>
      <c r="N112" s="67">
        <v>103.91941222219117</v>
      </c>
      <c r="O112" s="67">
        <v>100</v>
      </c>
      <c r="P112" s="67">
        <v>0</v>
      </c>
      <c r="Q112" s="67">
        <v>0</v>
      </c>
      <c r="R112" s="67">
        <v>0</v>
      </c>
      <c r="S112" s="67">
        <v>104.34782608695654</v>
      </c>
      <c r="T112" s="67">
        <v>104.19002655650635</v>
      </c>
      <c r="U112" s="67">
        <v>100</v>
      </c>
      <c r="V112" s="68">
        <v>104.0288554011058</v>
      </c>
      <c r="W112" s="66"/>
      <c r="X112" s="67">
        <v>104.0288554011058</v>
      </c>
      <c r="Y112" s="67">
        <v>100</v>
      </c>
      <c r="Z112" s="67">
        <v>0</v>
      </c>
      <c r="AA112" s="67">
        <v>0</v>
      </c>
      <c r="AB112" s="67">
        <v>0</v>
      </c>
      <c r="AC112" s="67">
        <v>104.2148353067714</v>
      </c>
      <c r="AD112" s="67">
        <v>104.19002655650633</v>
      </c>
      <c r="AE112" s="67">
        <v>100</v>
      </c>
      <c r="AF112" s="69"/>
      <c r="AG112" s="69">
        <v>15.92</v>
      </c>
      <c r="AH112" s="69"/>
      <c r="AI112" s="69"/>
      <c r="AJ112" s="69"/>
      <c r="AK112" s="69">
        <v>2.07</v>
      </c>
      <c r="AL112" s="69"/>
      <c r="AM112" s="69"/>
      <c r="AN112" s="69">
        <v>33.89</v>
      </c>
      <c r="AO112" s="69">
        <v>420.00000000000006</v>
      </c>
      <c r="AP112" s="69"/>
      <c r="AQ112" s="69">
        <v>15.92</v>
      </c>
      <c r="AR112" s="69"/>
      <c r="AS112" s="69"/>
      <c r="AT112" s="69"/>
      <c r="AU112" s="69">
        <v>2.1572470908501677</v>
      </c>
      <c r="AV112" s="69"/>
      <c r="AW112" s="69"/>
      <c r="AX112" s="69">
        <v>35.309999999999995</v>
      </c>
      <c r="AY112" s="69">
        <v>420.00000000000006</v>
      </c>
      <c r="CA112" s="69">
        <v>79.6</v>
      </c>
      <c r="CB112" s="69">
        <v>0</v>
      </c>
      <c r="CC112" s="69">
        <v>0</v>
      </c>
      <c r="CD112" s="69">
        <v>0</v>
      </c>
      <c r="CE112" s="69">
        <v>159.84</v>
      </c>
      <c r="CF112" s="69">
        <v>1106.9685</v>
      </c>
      <c r="CG112" s="69">
        <v>10.5</v>
      </c>
      <c r="CH112" s="69">
        <v>1356.9085</v>
      </c>
      <c r="CI112" s="69">
        <v>1356.9085</v>
      </c>
      <c r="CJ112" s="69"/>
      <c r="CK112" s="71">
        <v>1305.7314999999999</v>
      </c>
      <c r="CL112" s="69"/>
      <c r="CM112" s="72">
        <f>IF((CK112-CL112)=0,0,(CI112-CJ112)/(CK112-CL112)*100)</f>
        <v>103.91941222219117</v>
      </c>
      <c r="CO112" s="69">
        <v>105</v>
      </c>
      <c r="CP112" s="69" t="s">
        <v>43</v>
      </c>
      <c r="CQ112" s="69">
        <v>105</v>
      </c>
      <c r="CR112" s="69">
        <v>2.5</v>
      </c>
      <c r="CS112" s="69">
        <v>107.5</v>
      </c>
      <c r="CV112" s="69">
        <v>433.0074897999999</v>
      </c>
      <c r="CW112" s="69"/>
      <c r="CX112" s="69">
        <v>450.45273543999986</v>
      </c>
      <c r="CY112" s="69"/>
      <c r="CZ112" s="69">
        <v>433.0074897999999</v>
      </c>
      <c r="DA112" s="69"/>
      <c r="DB112" s="69">
        <v>450.45273543999986</v>
      </c>
      <c r="DC112" s="69"/>
    </row>
    <row r="113" spans="1:107" s="70" customFormat="1" ht="26.25" customHeight="1">
      <c r="A113" s="1"/>
      <c r="B113" s="27"/>
      <c r="C113" s="59" t="s">
        <v>38</v>
      </c>
      <c r="D113" s="60">
        <f>ROW(C113)-13</f>
        <v>100</v>
      </c>
      <c r="E113" s="61" t="s">
        <v>258</v>
      </c>
      <c r="F113" s="61" t="s">
        <v>266</v>
      </c>
      <c r="G113" s="61" t="s">
        <v>267</v>
      </c>
      <c r="H113" s="61">
        <v>13</v>
      </c>
      <c r="I113" s="62" t="s">
        <v>261</v>
      </c>
      <c r="J113" s="63">
        <v>3</v>
      </c>
      <c r="K113" s="64">
        <v>1369.4270999999999</v>
      </c>
      <c r="L113" s="65">
        <v>103.88219200590237</v>
      </c>
      <c r="M113" s="66"/>
      <c r="N113" s="67">
        <v>103.88219200590237</v>
      </c>
      <c r="O113" s="67">
        <v>100</v>
      </c>
      <c r="P113" s="67">
        <v>0</v>
      </c>
      <c r="Q113" s="67">
        <v>0</v>
      </c>
      <c r="R113" s="67">
        <v>0</v>
      </c>
      <c r="S113" s="67">
        <v>104.34782608695654</v>
      </c>
      <c r="T113" s="67">
        <v>104.19002655650635</v>
      </c>
      <c r="U113" s="67">
        <v>100</v>
      </c>
      <c r="V113" s="68">
        <v>103.99954894852274</v>
      </c>
      <c r="W113" s="66"/>
      <c r="X113" s="67">
        <v>103.99954894852274</v>
      </c>
      <c r="Y113" s="67">
        <v>100</v>
      </c>
      <c r="Z113" s="67">
        <v>0</v>
      </c>
      <c r="AA113" s="67">
        <v>0</v>
      </c>
      <c r="AB113" s="67">
        <v>0</v>
      </c>
      <c r="AC113" s="67">
        <v>104.34782608695654</v>
      </c>
      <c r="AD113" s="67">
        <v>104.19002655650635</v>
      </c>
      <c r="AE113" s="67">
        <v>100</v>
      </c>
      <c r="AF113" s="69"/>
      <c r="AG113" s="69">
        <v>24.369999999999997</v>
      </c>
      <c r="AH113" s="69"/>
      <c r="AI113" s="69"/>
      <c r="AJ113" s="69"/>
      <c r="AK113" s="69">
        <v>2.07</v>
      </c>
      <c r="AL113" s="69"/>
      <c r="AM113" s="69"/>
      <c r="AN113" s="69">
        <v>33.88999999999999</v>
      </c>
      <c r="AO113" s="69">
        <v>420.00000000000006</v>
      </c>
      <c r="AP113" s="69"/>
      <c r="AQ113" s="69">
        <v>24.369999999999997</v>
      </c>
      <c r="AR113" s="69"/>
      <c r="AS113" s="69"/>
      <c r="AT113" s="69"/>
      <c r="AU113" s="69">
        <v>2.16</v>
      </c>
      <c r="AV113" s="69"/>
      <c r="AW113" s="69"/>
      <c r="AX113" s="69">
        <v>35.31</v>
      </c>
      <c r="AY113" s="69">
        <v>420.00000000000006</v>
      </c>
      <c r="CA113" s="69">
        <v>92.11860000000001</v>
      </c>
      <c r="CB113" s="69">
        <v>0</v>
      </c>
      <c r="CC113" s="69">
        <v>0</v>
      </c>
      <c r="CD113" s="69">
        <v>0</v>
      </c>
      <c r="CE113" s="69">
        <v>159.84</v>
      </c>
      <c r="CF113" s="69">
        <v>1106.9685</v>
      </c>
      <c r="CG113" s="69">
        <v>10.5</v>
      </c>
      <c r="CH113" s="69">
        <v>1369.4270999999999</v>
      </c>
      <c r="CI113" s="69">
        <v>1369.4270999999999</v>
      </c>
      <c r="CJ113" s="69"/>
      <c r="CK113" s="71">
        <v>1318.2501</v>
      </c>
      <c r="CL113" s="69"/>
      <c r="CM113" s="72">
        <f>IF((CK113-CL113)=0,0,(CI113-CJ113)/(CK113-CL113)*100)</f>
        <v>103.88219200590237</v>
      </c>
      <c r="CO113" s="69">
        <v>105</v>
      </c>
      <c r="CP113" s="69" t="s">
        <v>43</v>
      </c>
      <c r="CQ113" s="69">
        <v>105</v>
      </c>
      <c r="CR113" s="69">
        <v>2.5</v>
      </c>
      <c r="CS113" s="69">
        <v>107.5</v>
      </c>
      <c r="CV113" s="69">
        <v>314.7025867666673</v>
      </c>
      <c r="CW113" s="69"/>
      <c r="CX113" s="69">
        <v>327.2892707666674</v>
      </c>
      <c r="CY113" s="69"/>
      <c r="CZ113" s="69">
        <v>314.7025867666673</v>
      </c>
      <c r="DA113" s="69"/>
      <c r="DB113" s="69">
        <v>327.2892707666674</v>
      </c>
      <c r="DC113" s="69"/>
    </row>
    <row r="114" spans="1:107" s="70" customFormat="1" ht="26.25" customHeight="1">
      <c r="A114" s="1"/>
      <c r="B114" s="27"/>
      <c r="C114" s="59" t="s">
        <v>38</v>
      </c>
      <c r="D114" s="60">
        <f>ROW(C114)-13</f>
        <v>101</v>
      </c>
      <c r="E114" s="61" t="s">
        <v>258</v>
      </c>
      <c r="F114" s="61" t="s">
        <v>268</v>
      </c>
      <c r="G114" s="61" t="s">
        <v>269</v>
      </c>
      <c r="H114" s="61">
        <v>13</v>
      </c>
      <c r="I114" s="62" t="s">
        <v>261</v>
      </c>
      <c r="J114" s="63">
        <v>3</v>
      </c>
      <c r="K114" s="64">
        <v>1375.5884999999998</v>
      </c>
      <c r="L114" s="65">
        <v>104.1703631324705</v>
      </c>
      <c r="M114" s="66"/>
      <c r="N114" s="67">
        <v>104.1703631324705</v>
      </c>
      <c r="O114" s="67">
        <v>104.12494993992792</v>
      </c>
      <c r="P114" s="67">
        <v>0</v>
      </c>
      <c r="Q114" s="67">
        <v>0</v>
      </c>
      <c r="R114" s="67">
        <v>0</v>
      </c>
      <c r="S114" s="67">
        <v>104.34782608695654</v>
      </c>
      <c r="T114" s="67">
        <v>104.19002655650635</v>
      </c>
      <c r="U114" s="67">
        <v>100</v>
      </c>
      <c r="V114" s="68">
        <v>104.21464309979733</v>
      </c>
      <c r="W114" s="66"/>
      <c r="X114" s="67">
        <v>104.21464309979733</v>
      </c>
      <c r="Y114" s="67">
        <v>104.12494993992792</v>
      </c>
      <c r="Z114" s="67">
        <v>0</v>
      </c>
      <c r="AA114" s="67">
        <v>0</v>
      </c>
      <c r="AB114" s="67">
        <v>0</v>
      </c>
      <c r="AC114" s="67">
        <v>104.34782608695654</v>
      </c>
      <c r="AD114" s="67">
        <v>104.19002655650635</v>
      </c>
      <c r="AE114" s="67">
        <v>100</v>
      </c>
      <c r="AF114" s="69"/>
      <c r="AG114" s="69">
        <v>24.97</v>
      </c>
      <c r="AH114" s="69"/>
      <c r="AI114" s="69"/>
      <c r="AJ114" s="69"/>
      <c r="AK114" s="69">
        <v>2.07</v>
      </c>
      <c r="AL114" s="69"/>
      <c r="AM114" s="69"/>
      <c r="AN114" s="69">
        <v>33.89</v>
      </c>
      <c r="AO114" s="69">
        <v>420.00000000000006</v>
      </c>
      <c r="AP114" s="69"/>
      <c r="AQ114" s="69">
        <v>26</v>
      </c>
      <c r="AR114" s="69"/>
      <c r="AS114" s="69"/>
      <c r="AT114" s="69"/>
      <c r="AU114" s="69">
        <v>2.16</v>
      </c>
      <c r="AV114" s="69"/>
      <c r="AW114" s="69"/>
      <c r="AX114" s="69">
        <v>35.31000000000001</v>
      </c>
      <c r="AY114" s="69">
        <v>420.00000000000006</v>
      </c>
      <c r="CA114" s="69">
        <v>98.28</v>
      </c>
      <c r="CB114" s="69">
        <v>0</v>
      </c>
      <c r="CC114" s="69">
        <v>0</v>
      </c>
      <c r="CD114" s="69">
        <v>0</v>
      </c>
      <c r="CE114" s="69">
        <v>159.84</v>
      </c>
      <c r="CF114" s="69">
        <v>1106.9685</v>
      </c>
      <c r="CG114" s="69">
        <v>10.5</v>
      </c>
      <c r="CH114" s="69">
        <v>1375.5884999999998</v>
      </c>
      <c r="CI114" s="69">
        <v>1375.5884999999998</v>
      </c>
      <c r="CJ114" s="69"/>
      <c r="CK114" s="71">
        <v>1320.5180999999998</v>
      </c>
      <c r="CL114" s="69"/>
      <c r="CM114" s="72">
        <f>IF((CK114-CL114)=0,0,(CI114-CJ114)/(CK114-CL114)*100)</f>
        <v>104.1703631324705</v>
      </c>
      <c r="CO114" s="69">
        <v>105</v>
      </c>
      <c r="CP114" s="69" t="s">
        <v>43</v>
      </c>
      <c r="CQ114" s="69">
        <v>105</v>
      </c>
      <c r="CR114" s="69">
        <v>2.5</v>
      </c>
      <c r="CS114" s="69">
        <v>107.5</v>
      </c>
      <c r="CV114" s="69">
        <v>216.42011713333258</v>
      </c>
      <c r="CW114" s="69"/>
      <c r="CX114" s="69">
        <v>225.5414526666659</v>
      </c>
      <c r="CY114" s="69"/>
      <c r="CZ114" s="69">
        <v>216.42011713333258</v>
      </c>
      <c r="DA114" s="69"/>
      <c r="DB114" s="69">
        <v>225.5414526666659</v>
      </c>
      <c r="DC114" s="69"/>
    </row>
    <row r="115" spans="1:107" s="70" customFormat="1" ht="26.25" customHeight="1">
      <c r="A115" s="1"/>
      <c r="B115" s="27"/>
      <c r="C115" s="59" t="s">
        <v>38</v>
      </c>
      <c r="D115" s="60">
        <f>ROW(C115)-13</f>
        <v>102</v>
      </c>
      <c r="E115" s="61" t="s">
        <v>258</v>
      </c>
      <c r="F115" s="61" t="s">
        <v>270</v>
      </c>
      <c r="G115" s="61" t="s">
        <v>271</v>
      </c>
      <c r="H115" s="61">
        <v>13</v>
      </c>
      <c r="I115" s="62" t="s">
        <v>261</v>
      </c>
      <c r="J115" s="63">
        <v>3</v>
      </c>
      <c r="K115" s="64">
        <v>1262.1885</v>
      </c>
      <c r="L115" s="65">
        <v>104.17177853350185</v>
      </c>
      <c r="M115" s="66"/>
      <c r="N115" s="67">
        <v>104.17177853350185</v>
      </c>
      <c r="O115" s="67">
        <v>0</v>
      </c>
      <c r="P115" s="67">
        <v>0</v>
      </c>
      <c r="Q115" s="67">
        <v>0</v>
      </c>
      <c r="R115" s="67">
        <v>0</v>
      </c>
      <c r="S115" s="67">
        <v>104.34782608695652</v>
      </c>
      <c r="T115" s="67">
        <v>104.19002655650635</v>
      </c>
      <c r="U115" s="67">
        <v>100</v>
      </c>
      <c r="V115" s="68">
        <v>104.23522460245289</v>
      </c>
      <c r="W115" s="66"/>
      <c r="X115" s="67">
        <v>104.23522460245289</v>
      </c>
      <c r="Y115" s="67">
        <v>0</v>
      </c>
      <c r="Z115" s="67">
        <v>0</v>
      </c>
      <c r="AA115" s="67">
        <v>0</v>
      </c>
      <c r="AB115" s="67">
        <v>0</v>
      </c>
      <c r="AC115" s="67">
        <v>104.34782608695654</v>
      </c>
      <c r="AD115" s="67">
        <v>104.19002655650635</v>
      </c>
      <c r="AE115" s="67">
        <v>100</v>
      </c>
      <c r="AF115" s="69"/>
      <c r="AG115" s="69"/>
      <c r="AH115" s="69"/>
      <c r="AI115" s="69"/>
      <c r="AJ115" s="69"/>
      <c r="AK115" s="69">
        <v>2.07</v>
      </c>
      <c r="AL115" s="69"/>
      <c r="AM115" s="69"/>
      <c r="AN115" s="69">
        <v>33.88999999999999</v>
      </c>
      <c r="AO115" s="69">
        <v>420.00000000000006</v>
      </c>
      <c r="AP115" s="69"/>
      <c r="AQ115" s="69"/>
      <c r="AR115" s="69"/>
      <c r="AS115" s="69"/>
      <c r="AT115" s="69"/>
      <c r="AU115" s="69">
        <v>2.16</v>
      </c>
      <c r="AV115" s="69"/>
      <c r="AW115" s="69"/>
      <c r="AX115" s="69">
        <v>35.31</v>
      </c>
      <c r="AY115" s="69">
        <v>420.00000000000006</v>
      </c>
      <c r="CA115" s="69">
        <v>0</v>
      </c>
      <c r="CB115" s="69">
        <v>0</v>
      </c>
      <c r="CC115" s="69">
        <v>0</v>
      </c>
      <c r="CD115" s="69">
        <v>0</v>
      </c>
      <c r="CE115" s="69">
        <v>144.72</v>
      </c>
      <c r="CF115" s="69">
        <v>1106.9685</v>
      </c>
      <c r="CG115" s="69">
        <v>10.5</v>
      </c>
      <c r="CH115" s="69">
        <v>1262.1885</v>
      </c>
      <c r="CI115" s="69">
        <v>1262.1885</v>
      </c>
      <c r="CJ115" s="69"/>
      <c r="CK115" s="71">
        <v>1211.6415</v>
      </c>
      <c r="CL115" s="69"/>
      <c r="CM115" s="72">
        <f>IF((CK115-CL115)=0,0,(CI115-CJ115)/(CK115-CL115)*100)</f>
        <v>104.17177853350185</v>
      </c>
      <c r="CO115" s="69">
        <v>105</v>
      </c>
      <c r="CP115" s="69" t="s">
        <v>43</v>
      </c>
      <c r="CQ115" s="69">
        <v>105</v>
      </c>
      <c r="CR115" s="69">
        <v>2.5</v>
      </c>
      <c r="CS115" s="69">
        <v>107.5</v>
      </c>
      <c r="CV115" s="69">
        <v>526.5035999999999</v>
      </c>
      <c r="CW115" s="69"/>
      <c r="CX115" s="69">
        <v>548.8022100000001</v>
      </c>
      <c r="CY115" s="69"/>
      <c r="CZ115" s="69">
        <v>526.5035999999999</v>
      </c>
      <c r="DA115" s="69"/>
      <c r="DB115" s="69">
        <v>548.8022100000001</v>
      </c>
      <c r="DC115" s="69"/>
    </row>
    <row r="116" spans="1:107" s="70" customFormat="1" ht="26.25" customHeight="1">
      <c r="A116" s="1"/>
      <c r="B116" s="27"/>
      <c r="C116" s="59" t="s">
        <v>38</v>
      </c>
      <c r="D116" s="60">
        <f>ROW(C116)-13</f>
        <v>103</v>
      </c>
      <c r="E116" s="61" t="s">
        <v>258</v>
      </c>
      <c r="F116" s="61" t="s">
        <v>272</v>
      </c>
      <c r="G116" s="61" t="s">
        <v>273</v>
      </c>
      <c r="H116" s="61">
        <v>13</v>
      </c>
      <c r="I116" s="62" t="s">
        <v>261</v>
      </c>
      <c r="J116" s="63">
        <v>3</v>
      </c>
      <c r="K116" s="64">
        <v>1277.3084999999999</v>
      </c>
      <c r="L116" s="65">
        <v>104.17385900288834</v>
      </c>
      <c r="M116" s="66"/>
      <c r="N116" s="67">
        <v>104.17385900288834</v>
      </c>
      <c r="O116" s="67">
        <v>0</v>
      </c>
      <c r="P116" s="67">
        <v>0</v>
      </c>
      <c r="Q116" s="67">
        <v>0</v>
      </c>
      <c r="R116" s="67">
        <v>0</v>
      </c>
      <c r="S116" s="67">
        <v>104.34782608695654</v>
      </c>
      <c r="T116" s="67">
        <v>104.19002655650635</v>
      </c>
      <c r="U116" s="67">
        <v>100</v>
      </c>
      <c r="V116" s="68">
        <v>104.24006872079879</v>
      </c>
      <c r="W116" s="66"/>
      <c r="X116" s="67">
        <v>104.24006872079879</v>
      </c>
      <c r="Y116" s="67">
        <v>0</v>
      </c>
      <c r="Z116" s="67">
        <v>0</v>
      </c>
      <c r="AA116" s="67">
        <v>0</v>
      </c>
      <c r="AB116" s="67">
        <v>0</v>
      </c>
      <c r="AC116" s="67">
        <v>104.34782608695654</v>
      </c>
      <c r="AD116" s="67">
        <v>104.19002655650635</v>
      </c>
      <c r="AE116" s="67">
        <v>100</v>
      </c>
      <c r="AF116" s="69"/>
      <c r="AG116" s="69"/>
      <c r="AH116" s="69"/>
      <c r="AI116" s="69"/>
      <c r="AJ116" s="69"/>
      <c r="AK116" s="69">
        <v>2.07</v>
      </c>
      <c r="AL116" s="69"/>
      <c r="AM116" s="69"/>
      <c r="AN116" s="69">
        <v>33.89</v>
      </c>
      <c r="AO116" s="69">
        <v>420</v>
      </c>
      <c r="AP116" s="69"/>
      <c r="AQ116" s="69"/>
      <c r="AR116" s="69"/>
      <c r="AS116" s="69"/>
      <c r="AT116" s="69"/>
      <c r="AU116" s="69">
        <v>2.1600000000000006</v>
      </c>
      <c r="AV116" s="69"/>
      <c r="AW116" s="69"/>
      <c r="AX116" s="69">
        <v>35.31000000000001</v>
      </c>
      <c r="AY116" s="69">
        <v>420</v>
      </c>
      <c r="CA116" s="69">
        <v>0</v>
      </c>
      <c r="CB116" s="69">
        <v>0</v>
      </c>
      <c r="CC116" s="69">
        <v>0</v>
      </c>
      <c r="CD116" s="69">
        <v>0</v>
      </c>
      <c r="CE116" s="69">
        <v>159.84</v>
      </c>
      <c r="CF116" s="69">
        <v>1106.9685</v>
      </c>
      <c r="CG116" s="69">
        <v>10.5</v>
      </c>
      <c r="CH116" s="69">
        <v>1277.3084999999999</v>
      </c>
      <c r="CI116" s="69">
        <v>1277.3084999999999</v>
      </c>
      <c r="CJ116" s="69"/>
      <c r="CK116" s="71">
        <v>1226.1315</v>
      </c>
      <c r="CL116" s="69"/>
      <c r="CM116" s="72">
        <f>IF((CK116-CL116)=0,0,(CI116-CJ116)/(CK116-CL116)*100)</f>
        <v>104.17385900288834</v>
      </c>
      <c r="CO116" s="69">
        <v>105</v>
      </c>
      <c r="CP116" s="69" t="s">
        <v>43</v>
      </c>
      <c r="CQ116" s="69">
        <v>105</v>
      </c>
      <c r="CR116" s="69">
        <v>2.5</v>
      </c>
      <c r="CS116" s="69">
        <v>107.5</v>
      </c>
      <c r="CV116" s="69">
        <v>413.02837650001385</v>
      </c>
      <c r="CW116" s="69"/>
      <c r="CX116" s="69">
        <v>430.54106350001393</v>
      </c>
      <c r="CY116" s="69"/>
      <c r="CZ116" s="69">
        <v>413.02837650001385</v>
      </c>
      <c r="DA116" s="69"/>
      <c r="DB116" s="69">
        <v>430.54106350001393</v>
      </c>
      <c r="DC116" s="69"/>
    </row>
    <row r="117" spans="1:107" s="70" customFormat="1" ht="26.25" customHeight="1">
      <c r="A117" s="1"/>
      <c r="B117" s="27"/>
      <c r="C117" s="59" t="s">
        <v>38</v>
      </c>
      <c r="D117" s="60">
        <f>ROW(C117)-13</f>
        <v>104</v>
      </c>
      <c r="E117" s="61" t="s">
        <v>258</v>
      </c>
      <c r="F117" s="61" t="s">
        <v>274</v>
      </c>
      <c r="G117" s="61" t="s">
        <v>275</v>
      </c>
      <c r="H117" s="61">
        <v>13</v>
      </c>
      <c r="I117" s="62" t="s">
        <v>261</v>
      </c>
      <c r="J117" s="63">
        <v>3</v>
      </c>
      <c r="K117" s="64">
        <v>170.34</v>
      </c>
      <c r="L117" s="65">
        <v>104.06891495601174</v>
      </c>
      <c r="M117" s="66"/>
      <c r="N117" s="67">
        <v>104.06891495601174</v>
      </c>
      <c r="O117" s="67">
        <v>0</v>
      </c>
      <c r="P117" s="67">
        <v>0</v>
      </c>
      <c r="Q117" s="67">
        <v>0</v>
      </c>
      <c r="R117" s="67">
        <v>0</v>
      </c>
      <c r="S117" s="67">
        <v>104.34782608695654</v>
      </c>
      <c r="T117" s="67">
        <v>0</v>
      </c>
      <c r="U117" s="67">
        <v>100</v>
      </c>
      <c r="V117" s="68">
        <v>104.22560757170265</v>
      </c>
      <c r="W117" s="66"/>
      <c r="X117" s="67">
        <v>104.22560757170265</v>
      </c>
      <c r="Y117" s="67">
        <v>0</v>
      </c>
      <c r="Z117" s="67">
        <v>0</v>
      </c>
      <c r="AA117" s="67">
        <v>0</v>
      </c>
      <c r="AB117" s="67">
        <v>0</v>
      </c>
      <c r="AC117" s="67">
        <v>104.34782608695652</v>
      </c>
      <c r="AD117" s="67">
        <v>104.19002655650635</v>
      </c>
      <c r="AE117" s="67">
        <v>100</v>
      </c>
      <c r="AF117" s="69"/>
      <c r="AG117" s="69"/>
      <c r="AH117" s="69"/>
      <c r="AI117" s="69"/>
      <c r="AJ117" s="69"/>
      <c r="AK117" s="69">
        <v>2.07</v>
      </c>
      <c r="AL117" s="69"/>
      <c r="AM117" s="69"/>
      <c r="AN117" s="69">
        <v>33.89</v>
      </c>
      <c r="AO117" s="69">
        <v>420.00000000000006</v>
      </c>
      <c r="AP117" s="69"/>
      <c r="AQ117" s="69"/>
      <c r="AR117" s="69"/>
      <c r="AS117" s="69"/>
      <c r="AT117" s="69"/>
      <c r="AU117" s="69">
        <v>2.16</v>
      </c>
      <c r="AV117" s="69"/>
      <c r="AW117" s="69"/>
      <c r="AX117" s="69">
        <v>35.31000000000001</v>
      </c>
      <c r="AY117" s="69">
        <v>420.00000000000006</v>
      </c>
      <c r="CA117" s="69">
        <v>0</v>
      </c>
      <c r="CB117" s="69">
        <v>0</v>
      </c>
      <c r="CC117" s="69">
        <v>0</v>
      </c>
      <c r="CD117" s="69">
        <v>0</v>
      </c>
      <c r="CE117" s="69">
        <v>159.84</v>
      </c>
      <c r="CF117" s="69">
        <v>0</v>
      </c>
      <c r="CG117" s="69">
        <v>10.5</v>
      </c>
      <c r="CH117" s="69">
        <v>170.34</v>
      </c>
      <c r="CI117" s="69">
        <v>170.34</v>
      </c>
      <c r="CJ117" s="69"/>
      <c r="CK117" s="71">
        <v>163.67999999999998</v>
      </c>
      <c r="CL117" s="69"/>
      <c r="CM117" s="72">
        <f>IF((CK117-CL117)=0,0,(CI117-CJ117)/(CK117-CL117)*100)</f>
        <v>104.06891495601174</v>
      </c>
      <c r="CO117" s="69">
        <v>105</v>
      </c>
      <c r="CP117" s="69" t="s">
        <v>43</v>
      </c>
      <c r="CQ117" s="69">
        <v>105</v>
      </c>
      <c r="CR117" s="69">
        <v>2.5</v>
      </c>
      <c r="CS117" s="69">
        <v>107.5</v>
      </c>
      <c r="CV117" s="69">
        <v>315.890905</v>
      </c>
      <c r="CW117" s="69"/>
      <c r="CX117" s="69">
        <v>329.239215</v>
      </c>
      <c r="CY117" s="69"/>
      <c r="CZ117" s="69">
        <v>315.890905</v>
      </c>
      <c r="DA117" s="69"/>
      <c r="DB117" s="69">
        <v>329.239215</v>
      </c>
      <c r="DC117" s="69"/>
    </row>
    <row r="118" spans="1:107" s="70" customFormat="1" ht="26.25" customHeight="1">
      <c r="A118" s="1"/>
      <c r="B118" s="27"/>
      <c r="C118" s="59" t="s">
        <v>38</v>
      </c>
      <c r="D118" s="60">
        <f>ROW(C118)-13</f>
        <v>105</v>
      </c>
      <c r="E118" s="61" t="s">
        <v>258</v>
      </c>
      <c r="F118" s="61" t="s">
        <v>276</v>
      </c>
      <c r="G118" s="61" t="s">
        <v>277</v>
      </c>
      <c r="H118" s="61">
        <v>13</v>
      </c>
      <c r="I118" s="62" t="s">
        <v>261</v>
      </c>
      <c r="J118" s="63">
        <v>3</v>
      </c>
      <c r="K118" s="64">
        <v>2126.5485</v>
      </c>
      <c r="L118" s="65">
        <v>104.11694418719766</v>
      </c>
      <c r="M118" s="66"/>
      <c r="N118" s="67">
        <v>104.11694418719766</v>
      </c>
      <c r="O118" s="67">
        <v>104.12494993992793</v>
      </c>
      <c r="P118" s="67">
        <v>0</v>
      </c>
      <c r="Q118" s="67">
        <v>0</v>
      </c>
      <c r="R118" s="67">
        <v>0</v>
      </c>
      <c r="S118" s="67">
        <v>104.05405405405406</v>
      </c>
      <c r="T118" s="67">
        <v>104.19002655650635</v>
      </c>
      <c r="U118" s="67">
        <v>100</v>
      </c>
      <c r="V118" s="68">
        <v>104.13472335917533</v>
      </c>
      <c r="W118" s="66"/>
      <c r="X118" s="67">
        <v>104.13472335917533</v>
      </c>
      <c r="Y118" s="67">
        <v>104.12494993992792</v>
      </c>
      <c r="Z118" s="67">
        <v>0</v>
      </c>
      <c r="AA118" s="67">
        <v>0</v>
      </c>
      <c r="AB118" s="67">
        <v>103.03136411385123</v>
      </c>
      <c r="AC118" s="67">
        <v>104.05405405405408</v>
      </c>
      <c r="AD118" s="67">
        <v>104.19002655650635</v>
      </c>
      <c r="AE118" s="67">
        <v>100</v>
      </c>
      <c r="AF118" s="69"/>
      <c r="AG118" s="69">
        <v>24.97</v>
      </c>
      <c r="AH118" s="69"/>
      <c r="AI118" s="69"/>
      <c r="AJ118" s="69">
        <v>1999.1</v>
      </c>
      <c r="AK118" s="69">
        <v>2.96</v>
      </c>
      <c r="AL118" s="69"/>
      <c r="AM118" s="69"/>
      <c r="AN118" s="69">
        <v>33.89</v>
      </c>
      <c r="AO118" s="69">
        <v>420.00000000000006</v>
      </c>
      <c r="AP118" s="69"/>
      <c r="AQ118" s="69">
        <v>26.000000000000007</v>
      </c>
      <c r="AR118" s="69"/>
      <c r="AS118" s="69"/>
      <c r="AT118" s="69">
        <v>2059.6999999999994</v>
      </c>
      <c r="AU118" s="69">
        <v>3.0800000000000005</v>
      </c>
      <c r="AV118" s="69"/>
      <c r="AW118" s="69"/>
      <c r="AX118" s="69">
        <v>35.31000000000001</v>
      </c>
      <c r="AY118" s="69">
        <v>420.00000000000006</v>
      </c>
      <c r="CA118" s="69">
        <v>390</v>
      </c>
      <c r="CB118" s="69">
        <v>0</v>
      </c>
      <c r="CC118" s="69">
        <v>0</v>
      </c>
      <c r="CD118" s="69">
        <v>0</v>
      </c>
      <c r="CE118" s="69">
        <v>619.08</v>
      </c>
      <c r="CF118" s="69">
        <v>1106.9685</v>
      </c>
      <c r="CG118" s="69">
        <v>10.5</v>
      </c>
      <c r="CH118" s="69">
        <v>2126.5485</v>
      </c>
      <c r="CI118" s="69">
        <v>2126.5485</v>
      </c>
      <c r="CJ118" s="69"/>
      <c r="CK118" s="71">
        <v>2042.4615</v>
      </c>
      <c r="CL118" s="69"/>
      <c r="CM118" s="72">
        <f>IF((CK118-CL118)=0,0,(CI118-CJ118)/(CK118-CL118)*100)</f>
        <v>104.11694418719766</v>
      </c>
      <c r="CO118" s="69">
        <v>105</v>
      </c>
      <c r="CP118" s="69" t="s">
        <v>43</v>
      </c>
      <c r="CQ118" s="69">
        <v>105</v>
      </c>
      <c r="CR118" s="69">
        <v>2.5</v>
      </c>
      <c r="CS118" s="69">
        <v>107.5</v>
      </c>
      <c r="CV118" s="69">
        <v>3716.7525602966657</v>
      </c>
      <c r="CW118" s="69"/>
      <c r="CX118" s="69">
        <v>3870.4299966099993</v>
      </c>
      <c r="CY118" s="69"/>
      <c r="CZ118" s="69">
        <v>3716.7525602966657</v>
      </c>
      <c r="DA118" s="69"/>
      <c r="DB118" s="69">
        <v>3870.4299966099993</v>
      </c>
      <c r="DC118" s="69"/>
    </row>
    <row r="119" spans="1:107" s="70" customFormat="1" ht="26.25" customHeight="1">
      <c r="A119" s="1"/>
      <c r="B119" s="27"/>
      <c r="C119" s="59" t="s">
        <v>38</v>
      </c>
      <c r="D119" s="60">
        <f>ROW(C119)-13</f>
        <v>106</v>
      </c>
      <c r="E119" s="61" t="s">
        <v>258</v>
      </c>
      <c r="F119" s="61" t="s">
        <v>278</v>
      </c>
      <c r="G119" s="61" t="s">
        <v>279</v>
      </c>
      <c r="H119" s="61">
        <v>13</v>
      </c>
      <c r="I119" s="62" t="s">
        <v>261</v>
      </c>
      <c r="J119" s="63">
        <v>3</v>
      </c>
      <c r="K119" s="64">
        <v>1334.0085</v>
      </c>
      <c r="L119" s="65">
        <v>103.98937818411851</v>
      </c>
      <c r="M119" s="66"/>
      <c r="N119" s="67">
        <v>103.98937818411851</v>
      </c>
      <c r="O119" s="67">
        <v>100</v>
      </c>
      <c r="P119" s="67">
        <v>0</v>
      </c>
      <c r="Q119" s="67">
        <v>0</v>
      </c>
      <c r="R119" s="67">
        <v>0</v>
      </c>
      <c r="S119" s="67">
        <v>104.34782608695654</v>
      </c>
      <c r="T119" s="67">
        <v>104.19002655650635</v>
      </c>
      <c r="U119" s="67">
        <v>100</v>
      </c>
      <c r="V119" s="68">
        <v>104.06902286295656</v>
      </c>
      <c r="W119" s="66"/>
      <c r="X119" s="67">
        <v>104.06902286295656</v>
      </c>
      <c r="Y119" s="67">
        <v>100</v>
      </c>
      <c r="Z119" s="67">
        <v>0</v>
      </c>
      <c r="AA119" s="67">
        <v>0</v>
      </c>
      <c r="AB119" s="67">
        <v>0</v>
      </c>
      <c r="AC119" s="67">
        <v>104.34782608695654</v>
      </c>
      <c r="AD119" s="67">
        <v>104.19002655650635</v>
      </c>
      <c r="AE119" s="67">
        <v>100</v>
      </c>
      <c r="AF119" s="69"/>
      <c r="AG119" s="69">
        <v>15</v>
      </c>
      <c r="AH119" s="69"/>
      <c r="AI119" s="69"/>
      <c r="AJ119" s="69"/>
      <c r="AK119" s="69">
        <v>2.0699999999999994</v>
      </c>
      <c r="AL119" s="69"/>
      <c r="AM119" s="69"/>
      <c r="AN119" s="69">
        <v>33.88999999999999</v>
      </c>
      <c r="AO119" s="69">
        <v>420.00000000000006</v>
      </c>
      <c r="AP119" s="69"/>
      <c r="AQ119" s="69">
        <v>15</v>
      </c>
      <c r="AR119" s="69"/>
      <c r="AS119" s="69"/>
      <c r="AT119" s="69"/>
      <c r="AU119" s="69">
        <v>2.16</v>
      </c>
      <c r="AV119" s="69"/>
      <c r="AW119" s="69"/>
      <c r="AX119" s="69">
        <v>35.31</v>
      </c>
      <c r="AY119" s="69">
        <v>420.00000000000006</v>
      </c>
      <c r="CA119" s="69">
        <v>56.699999999999996</v>
      </c>
      <c r="CB119" s="69">
        <v>0</v>
      </c>
      <c r="CC119" s="69">
        <v>0</v>
      </c>
      <c r="CD119" s="69">
        <v>0</v>
      </c>
      <c r="CE119" s="69">
        <v>159.84</v>
      </c>
      <c r="CF119" s="69">
        <v>1106.9685</v>
      </c>
      <c r="CG119" s="69">
        <v>10.5</v>
      </c>
      <c r="CH119" s="69">
        <v>1334.0085</v>
      </c>
      <c r="CI119" s="69">
        <v>1334.0085</v>
      </c>
      <c r="CJ119" s="69"/>
      <c r="CK119" s="71">
        <v>1282.8314999999998</v>
      </c>
      <c r="CL119" s="69"/>
      <c r="CM119" s="72">
        <f>IF((CK119-CL119)=0,0,(CI119-CJ119)/(CK119-CL119)*100)</f>
        <v>103.98937818411851</v>
      </c>
      <c r="CO119" s="69">
        <v>105</v>
      </c>
      <c r="CP119" s="69" t="s">
        <v>43</v>
      </c>
      <c r="CQ119" s="69">
        <v>105</v>
      </c>
      <c r="CR119" s="69">
        <v>2.5</v>
      </c>
      <c r="CS119" s="69">
        <v>107.5</v>
      </c>
      <c r="CV119" s="69">
        <v>568.9028000000004</v>
      </c>
      <c r="CW119" s="69"/>
      <c r="CX119" s="69">
        <v>592.0515850000005</v>
      </c>
      <c r="CY119" s="69"/>
      <c r="CZ119" s="69">
        <v>568.9028000000004</v>
      </c>
      <c r="DA119" s="69"/>
      <c r="DB119" s="69">
        <v>592.0515850000005</v>
      </c>
      <c r="DC119" s="69"/>
    </row>
    <row r="120" spans="1:107" s="70" customFormat="1" ht="26.25" customHeight="1">
      <c r="A120" s="1"/>
      <c r="B120" s="27"/>
      <c r="C120" s="59" t="s">
        <v>38</v>
      </c>
      <c r="D120" s="60">
        <f>ROW(C120)-13</f>
        <v>107</v>
      </c>
      <c r="E120" s="61" t="s">
        <v>258</v>
      </c>
      <c r="F120" s="61" t="s">
        <v>280</v>
      </c>
      <c r="G120" s="61" t="s">
        <v>281</v>
      </c>
      <c r="H120" s="61">
        <v>13</v>
      </c>
      <c r="I120" s="62" t="s">
        <v>261</v>
      </c>
      <c r="J120" s="63">
        <v>3</v>
      </c>
      <c r="K120" s="64">
        <v>1368.8606599999998</v>
      </c>
      <c r="L120" s="65">
        <v>103.85376599266121</v>
      </c>
      <c r="M120" s="66"/>
      <c r="N120" s="67">
        <v>103.85376599266121</v>
      </c>
      <c r="O120" s="67">
        <v>100</v>
      </c>
      <c r="P120" s="67">
        <v>0</v>
      </c>
      <c r="Q120" s="67">
        <v>0</v>
      </c>
      <c r="R120" s="67">
        <v>0</v>
      </c>
      <c r="S120" s="67">
        <v>104.19999999999999</v>
      </c>
      <c r="T120" s="67">
        <v>104.19002655650635</v>
      </c>
      <c r="U120" s="67">
        <v>100</v>
      </c>
      <c r="V120" s="68">
        <v>103.94036343104496</v>
      </c>
      <c r="W120" s="66"/>
      <c r="X120" s="67">
        <v>103.94036343104496</v>
      </c>
      <c r="Y120" s="67">
        <v>100.00000000000003</v>
      </c>
      <c r="Z120" s="67">
        <v>0</v>
      </c>
      <c r="AA120" s="67">
        <v>0</v>
      </c>
      <c r="AB120" s="67">
        <v>0</v>
      </c>
      <c r="AC120" s="67">
        <v>104.19999999999999</v>
      </c>
      <c r="AD120" s="67">
        <v>104.19002655650635</v>
      </c>
      <c r="AE120" s="67">
        <v>100</v>
      </c>
      <c r="AF120" s="69"/>
      <c r="AG120" s="69">
        <v>25.299999999999994</v>
      </c>
      <c r="AH120" s="69"/>
      <c r="AI120" s="69"/>
      <c r="AJ120" s="69"/>
      <c r="AK120" s="69">
        <v>2.0199999999999996</v>
      </c>
      <c r="AL120" s="69"/>
      <c r="AM120" s="69"/>
      <c r="AN120" s="69">
        <v>33.88999999999999</v>
      </c>
      <c r="AO120" s="69">
        <v>420.00000000000006</v>
      </c>
      <c r="AP120" s="69"/>
      <c r="AQ120" s="69">
        <v>25.299999999999994</v>
      </c>
      <c r="AR120" s="69"/>
      <c r="AS120" s="69"/>
      <c r="AT120" s="69"/>
      <c r="AU120" s="69">
        <v>2.10484</v>
      </c>
      <c r="AV120" s="69"/>
      <c r="AW120" s="69"/>
      <c r="AX120" s="69">
        <v>35.31</v>
      </c>
      <c r="AY120" s="69">
        <v>420.00000000000006</v>
      </c>
      <c r="CA120" s="69">
        <v>95.634</v>
      </c>
      <c r="CB120" s="69">
        <v>0</v>
      </c>
      <c r="CC120" s="69">
        <v>0</v>
      </c>
      <c r="CD120" s="69">
        <v>0</v>
      </c>
      <c r="CE120" s="69">
        <v>155.75815999999998</v>
      </c>
      <c r="CF120" s="69">
        <v>1106.9685</v>
      </c>
      <c r="CG120" s="69">
        <v>10.5</v>
      </c>
      <c r="CH120" s="69">
        <v>1368.8606599999998</v>
      </c>
      <c r="CI120" s="69">
        <v>1368.8606599999998</v>
      </c>
      <c r="CJ120" s="69"/>
      <c r="CK120" s="71">
        <v>1318.0655</v>
      </c>
      <c r="CL120" s="69"/>
      <c r="CM120" s="72">
        <f>IF((CK120-CL120)=0,0,(CI120-CJ120)/(CK120-CL120)*100)</f>
        <v>103.85376599266121</v>
      </c>
      <c r="CO120" s="69">
        <v>105</v>
      </c>
      <c r="CP120" s="69" t="s">
        <v>43</v>
      </c>
      <c r="CQ120" s="69">
        <v>105</v>
      </c>
      <c r="CR120" s="69">
        <v>2.5</v>
      </c>
      <c r="CS120" s="69">
        <v>107.5</v>
      </c>
      <c r="CV120" s="69">
        <v>235.2635009999992</v>
      </c>
      <c r="CW120" s="69"/>
      <c r="CX120" s="69">
        <v>244.53373795999923</v>
      </c>
      <c r="CY120" s="69"/>
      <c r="CZ120" s="69">
        <v>235.2635009999992</v>
      </c>
      <c r="DA120" s="69"/>
      <c r="DB120" s="69">
        <v>244.53373795999923</v>
      </c>
      <c r="DC120" s="69"/>
    </row>
    <row r="121" spans="1:107" s="70" customFormat="1" ht="26.25" customHeight="1">
      <c r="A121" s="1"/>
      <c r="B121" s="27"/>
      <c r="C121" s="59" t="s">
        <v>38</v>
      </c>
      <c r="D121" s="60">
        <f>ROW(C121)-13</f>
        <v>108</v>
      </c>
      <c r="E121" s="61" t="s">
        <v>258</v>
      </c>
      <c r="F121" s="61" t="s">
        <v>282</v>
      </c>
      <c r="G121" s="61" t="s">
        <v>283</v>
      </c>
      <c r="H121" s="61">
        <v>13</v>
      </c>
      <c r="I121" s="62" t="s">
        <v>261</v>
      </c>
      <c r="J121" s="63">
        <v>3</v>
      </c>
      <c r="K121" s="64">
        <v>170.34</v>
      </c>
      <c r="L121" s="65">
        <v>104.06891495601174</v>
      </c>
      <c r="M121" s="66"/>
      <c r="N121" s="67">
        <v>104.06891495601174</v>
      </c>
      <c r="O121" s="67">
        <v>0</v>
      </c>
      <c r="P121" s="67">
        <v>0</v>
      </c>
      <c r="Q121" s="67">
        <v>0</v>
      </c>
      <c r="R121" s="67">
        <v>0</v>
      </c>
      <c r="S121" s="67">
        <v>104.34782608695654</v>
      </c>
      <c r="T121" s="67">
        <v>0</v>
      </c>
      <c r="U121" s="67">
        <v>100</v>
      </c>
      <c r="V121" s="68">
        <v>104.22769411611834</v>
      </c>
      <c r="W121" s="66"/>
      <c r="X121" s="67">
        <v>104.22769411611834</v>
      </c>
      <c r="Y121" s="67">
        <v>0</v>
      </c>
      <c r="Z121" s="67">
        <v>0</v>
      </c>
      <c r="AA121" s="67">
        <v>0</v>
      </c>
      <c r="AB121" s="67">
        <v>0</v>
      </c>
      <c r="AC121" s="67">
        <v>104.34782608695652</v>
      </c>
      <c r="AD121" s="67">
        <v>104.19002655650638</v>
      </c>
      <c r="AE121" s="67">
        <v>100</v>
      </c>
      <c r="AF121" s="69"/>
      <c r="AG121" s="69"/>
      <c r="AH121" s="69"/>
      <c r="AI121" s="69"/>
      <c r="AJ121" s="69"/>
      <c r="AK121" s="69">
        <v>2.07</v>
      </c>
      <c r="AL121" s="69"/>
      <c r="AM121" s="69"/>
      <c r="AN121" s="69">
        <v>33.88999999999999</v>
      </c>
      <c r="AO121" s="69">
        <v>420.00000000000006</v>
      </c>
      <c r="AP121" s="69"/>
      <c r="AQ121" s="69"/>
      <c r="AR121" s="69"/>
      <c r="AS121" s="69"/>
      <c r="AT121" s="69"/>
      <c r="AU121" s="69">
        <v>2.16</v>
      </c>
      <c r="AV121" s="69"/>
      <c r="AW121" s="69"/>
      <c r="AX121" s="69">
        <v>35.31000000000001</v>
      </c>
      <c r="AY121" s="69">
        <v>420.00000000000006</v>
      </c>
      <c r="CA121" s="69">
        <v>0</v>
      </c>
      <c r="CB121" s="69">
        <v>0</v>
      </c>
      <c r="CC121" s="69">
        <v>0</v>
      </c>
      <c r="CD121" s="69">
        <v>0</v>
      </c>
      <c r="CE121" s="69">
        <v>159.84</v>
      </c>
      <c r="CF121" s="69">
        <v>0</v>
      </c>
      <c r="CG121" s="69">
        <v>10.5</v>
      </c>
      <c r="CH121" s="69">
        <v>170.34</v>
      </c>
      <c r="CI121" s="69">
        <v>170.34</v>
      </c>
      <c r="CJ121" s="69"/>
      <c r="CK121" s="71">
        <v>163.67999999999998</v>
      </c>
      <c r="CL121" s="69"/>
      <c r="CM121" s="72">
        <f>IF((CK121-CL121)=0,0,(CI121-CJ121)/(CK121-CL121)*100)</f>
        <v>104.06891495601174</v>
      </c>
      <c r="CO121" s="69">
        <v>105</v>
      </c>
      <c r="CP121" s="69" t="s">
        <v>43</v>
      </c>
      <c r="CQ121" s="69">
        <v>105</v>
      </c>
      <c r="CR121" s="69">
        <v>2.5</v>
      </c>
      <c r="CS121" s="69">
        <v>107.5</v>
      </c>
      <c r="CV121" s="69">
        <v>438.6066609999999</v>
      </c>
      <c r="CW121" s="69"/>
      <c r="CX121" s="69">
        <v>457.14960900000005</v>
      </c>
      <c r="CY121" s="69"/>
      <c r="CZ121" s="69">
        <v>438.6066609999999</v>
      </c>
      <c r="DA121" s="69"/>
      <c r="DB121" s="69">
        <v>457.14960900000005</v>
      </c>
      <c r="DC121" s="69"/>
    </row>
    <row r="122" spans="1:107" s="70" customFormat="1" ht="26.25" customHeight="1">
      <c r="A122" s="1"/>
      <c r="B122" s="27"/>
      <c r="C122" s="59" t="s">
        <v>38</v>
      </c>
      <c r="D122" s="60">
        <f>ROW(C122)-13</f>
        <v>109</v>
      </c>
      <c r="E122" s="61" t="s">
        <v>284</v>
      </c>
      <c r="F122" s="61" t="s">
        <v>285</v>
      </c>
      <c r="G122" s="61" t="s">
        <v>286</v>
      </c>
      <c r="H122" s="61">
        <v>2</v>
      </c>
      <c r="I122" s="62" t="s">
        <v>287</v>
      </c>
      <c r="J122" s="63">
        <v>3</v>
      </c>
      <c r="K122" s="64">
        <v>2897.3819999999996</v>
      </c>
      <c r="L122" s="65">
        <v>103.47661294020689</v>
      </c>
      <c r="M122" s="66"/>
      <c r="N122" s="67">
        <v>103.47661294020689</v>
      </c>
      <c r="O122" s="67">
        <v>105.04745470232959</v>
      </c>
      <c r="P122" s="67">
        <v>103.52578228294402</v>
      </c>
      <c r="Q122" s="67">
        <v>0</v>
      </c>
      <c r="R122" s="67">
        <v>102.34690135680233</v>
      </c>
      <c r="S122" s="67">
        <v>104.34782608695652</v>
      </c>
      <c r="T122" s="67">
        <v>104.18147034708936</v>
      </c>
      <c r="U122" s="67">
        <v>0</v>
      </c>
      <c r="V122" s="68">
        <v>100.70033932704811</v>
      </c>
      <c r="W122" s="66"/>
      <c r="X122" s="67">
        <v>100.70033932704811</v>
      </c>
      <c r="Y122" s="67">
        <v>105.04745470232959</v>
      </c>
      <c r="Z122" s="67">
        <v>103.52578228294402</v>
      </c>
      <c r="AA122" s="67">
        <v>0</v>
      </c>
      <c r="AB122" s="67">
        <v>102.34690135680236</v>
      </c>
      <c r="AC122" s="67">
        <v>104.34782608695654</v>
      </c>
      <c r="AD122" s="67">
        <v>104.18147034708936</v>
      </c>
      <c r="AE122" s="67">
        <v>100</v>
      </c>
      <c r="AF122" s="69"/>
      <c r="AG122" s="69">
        <v>23.180000000000003</v>
      </c>
      <c r="AH122" s="69">
        <v>22.69</v>
      </c>
      <c r="AI122" s="69"/>
      <c r="AJ122" s="69">
        <v>1636.1999999999996</v>
      </c>
      <c r="AK122" s="69">
        <v>2.07</v>
      </c>
      <c r="AL122" s="69"/>
      <c r="AM122" s="69"/>
      <c r="AN122" s="69">
        <v>36.59</v>
      </c>
      <c r="AO122" s="69">
        <v>520</v>
      </c>
      <c r="AP122" s="69"/>
      <c r="AQ122" s="69">
        <v>24.350000000000005</v>
      </c>
      <c r="AR122" s="69">
        <v>23.490000000000002</v>
      </c>
      <c r="AS122" s="69"/>
      <c r="AT122" s="69">
        <v>1674.5999999999997</v>
      </c>
      <c r="AU122" s="69">
        <v>2.16</v>
      </c>
      <c r="AV122" s="69"/>
      <c r="AW122" s="69"/>
      <c r="AX122" s="69">
        <v>38.120000000000005</v>
      </c>
      <c r="AY122" s="69">
        <v>520</v>
      </c>
      <c r="CA122" s="69">
        <v>241.7955</v>
      </c>
      <c r="CB122" s="69">
        <v>140.2353</v>
      </c>
      <c r="CC122" s="69">
        <v>0</v>
      </c>
      <c r="CD122" s="69">
        <v>1175.5692</v>
      </c>
      <c r="CE122" s="69">
        <v>144.72</v>
      </c>
      <c r="CF122" s="69">
        <v>1195.062</v>
      </c>
      <c r="CG122" s="69">
        <v>0</v>
      </c>
      <c r="CH122" s="69">
        <v>2897.3819999999996</v>
      </c>
      <c r="CI122" s="69">
        <v>2897.3819999999996</v>
      </c>
      <c r="CJ122" s="69"/>
      <c r="CK122" s="71">
        <v>2800.0356</v>
      </c>
      <c r="CL122" s="69"/>
      <c r="CM122" s="72">
        <f>IF((CK122-CL122)=0,0,(CI122-CJ122)/(CK122-CL122)*100)</f>
        <v>103.47661294020689</v>
      </c>
      <c r="CO122" s="69">
        <v>105</v>
      </c>
      <c r="CP122" s="69" t="s">
        <v>43</v>
      </c>
      <c r="CQ122" s="69">
        <v>105</v>
      </c>
      <c r="CR122" s="69">
        <v>2.5</v>
      </c>
      <c r="CS122" s="69">
        <v>107.5</v>
      </c>
      <c r="CV122" s="69">
        <v>5088.284482066684</v>
      </c>
      <c r="CW122" s="69"/>
      <c r="CX122" s="69">
        <v>5123.919739366684</v>
      </c>
      <c r="CY122" s="69"/>
      <c r="CZ122" s="69">
        <v>5088.284482066684</v>
      </c>
      <c r="DA122" s="69"/>
      <c r="DB122" s="69">
        <v>5123.919739366684</v>
      </c>
      <c r="DC122" s="69"/>
    </row>
    <row r="123" spans="1:107" s="70" customFormat="1" ht="26.25" customHeight="1">
      <c r="A123" s="1"/>
      <c r="B123" s="27"/>
      <c r="C123" s="59" t="s">
        <v>38</v>
      </c>
      <c r="D123" s="60">
        <f>ROW(C123)-13</f>
        <v>110</v>
      </c>
      <c r="E123" s="61" t="s">
        <v>284</v>
      </c>
      <c r="F123" s="61" t="s">
        <v>288</v>
      </c>
      <c r="G123" s="61" t="s">
        <v>289</v>
      </c>
      <c r="H123" s="61">
        <v>2</v>
      </c>
      <c r="I123" s="62" t="s">
        <v>287</v>
      </c>
      <c r="J123" s="63">
        <v>3</v>
      </c>
      <c r="K123" s="64">
        <v>1993.2219999999998</v>
      </c>
      <c r="L123" s="65">
        <v>103.4275969408974</v>
      </c>
      <c r="M123" s="66"/>
      <c r="N123" s="67">
        <v>103.4275969408974</v>
      </c>
      <c r="O123" s="67">
        <v>0</v>
      </c>
      <c r="P123" s="67">
        <v>0</v>
      </c>
      <c r="Q123" s="67">
        <v>0</v>
      </c>
      <c r="R123" s="67">
        <v>0</v>
      </c>
      <c r="S123" s="67">
        <v>104.34782608695652</v>
      </c>
      <c r="T123" s="67">
        <v>104.18147034708936</v>
      </c>
      <c r="U123" s="67">
        <v>100</v>
      </c>
      <c r="V123" s="68">
        <v>102.53367153798982</v>
      </c>
      <c r="W123" s="66"/>
      <c r="X123" s="67">
        <v>102.53367153798982</v>
      </c>
      <c r="Y123" s="67">
        <v>0</v>
      </c>
      <c r="Z123" s="67">
        <v>0</v>
      </c>
      <c r="AA123" s="67">
        <v>0</v>
      </c>
      <c r="AB123" s="67">
        <v>0</v>
      </c>
      <c r="AC123" s="67">
        <v>104.34782608695652</v>
      </c>
      <c r="AD123" s="67">
        <v>104.18147034708933</v>
      </c>
      <c r="AE123" s="67">
        <v>100</v>
      </c>
      <c r="AF123" s="69"/>
      <c r="AG123" s="69"/>
      <c r="AH123" s="69"/>
      <c r="AI123" s="69"/>
      <c r="AJ123" s="69"/>
      <c r="AK123" s="69">
        <v>2.07</v>
      </c>
      <c r="AL123" s="69"/>
      <c r="AM123" s="69"/>
      <c r="AN123" s="69">
        <v>36.59</v>
      </c>
      <c r="AO123" s="69">
        <v>520</v>
      </c>
      <c r="AP123" s="69"/>
      <c r="AQ123" s="69"/>
      <c r="AR123" s="69"/>
      <c r="AS123" s="69"/>
      <c r="AT123" s="69"/>
      <c r="AU123" s="69">
        <v>2.16</v>
      </c>
      <c r="AV123" s="69"/>
      <c r="AW123" s="69"/>
      <c r="AX123" s="69">
        <v>38.12</v>
      </c>
      <c r="AY123" s="69">
        <v>520</v>
      </c>
      <c r="CA123" s="69">
        <v>0</v>
      </c>
      <c r="CB123" s="69">
        <v>0</v>
      </c>
      <c r="CC123" s="69">
        <v>0</v>
      </c>
      <c r="CD123" s="69">
        <v>0</v>
      </c>
      <c r="CE123" s="69">
        <v>434.15999999999997</v>
      </c>
      <c r="CF123" s="69">
        <v>1195.062</v>
      </c>
      <c r="CG123" s="69">
        <v>364</v>
      </c>
      <c r="CH123" s="69">
        <v>1993.2219999999998</v>
      </c>
      <c r="CI123" s="69">
        <v>1993.2219999999998</v>
      </c>
      <c r="CJ123" s="69"/>
      <c r="CK123" s="71">
        <v>1927.1665</v>
      </c>
      <c r="CL123" s="69"/>
      <c r="CM123" s="72">
        <f>IF((CK123-CL123)=0,0,(CI123-CJ123)/(CK123-CL123)*100)</f>
        <v>103.4275969408974</v>
      </c>
      <c r="CO123" s="69">
        <v>105</v>
      </c>
      <c r="CP123" s="69" t="s">
        <v>43</v>
      </c>
      <c r="CQ123" s="69">
        <v>105</v>
      </c>
      <c r="CR123" s="69">
        <v>2.5</v>
      </c>
      <c r="CS123" s="69">
        <v>107.5</v>
      </c>
      <c r="CV123" s="69">
        <v>573.563296666684</v>
      </c>
      <c r="CW123" s="69"/>
      <c r="CX123" s="69">
        <v>588.095506666684</v>
      </c>
      <c r="CY123" s="69"/>
      <c r="CZ123" s="69">
        <v>573.563296666684</v>
      </c>
      <c r="DA123" s="69"/>
      <c r="DB123" s="69">
        <v>588.095506666684</v>
      </c>
      <c r="DC123" s="69"/>
    </row>
    <row r="124" spans="1:107" s="70" customFormat="1" ht="26.25" customHeight="1">
      <c r="A124" s="1"/>
      <c r="B124" s="27"/>
      <c r="C124" s="59" t="s">
        <v>38</v>
      </c>
      <c r="D124" s="60">
        <f>ROW(C124)-13</f>
        <v>111</v>
      </c>
      <c r="E124" s="61" t="s">
        <v>284</v>
      </c>
      <c r="F124" s="61" t="s">
        <v>290</v>
      </c>
      <c r="G124" s="61" t="s">
        <v>291</v>
      </c>
      <c r="H124" s="61">
        <v>2</v>
      </c>
      <c r="I124" s="62" t="s">
        <v>287</v>
      </c>
      <c r="J124" s="63">
        <v>3</v>
      </c>
      <c r="K124" s="64">
        <v>1993.2219999999998</v>
      </c>
      <c r="L124" s="65">
        <v>103.4275969408974</v>
      </c>
      <c r="M124" s="66"/>
      <c r="N124" s="67">
        <v>103.4275969408974</v>
      </c>
      <c r="O124" s="67">
        <v>0</v>
      </c>
      <c r="P124" s="67">
        <v>0</v>
      </c>
      <c r="Q124" s="67">
        <v>0</v>
      </c>
      <c r="R124" s="67">
        <v>0</v>
      </c>
      <c r="S124" s="67">
        <v>104.34782608695652</v>
      </c>
      <c r="T124" s="67">
        <v>104.18147034708936</v>
      </c>
      <c r="U124" s="67">
        <v>100</v>
      </c>
      <c r="V124" s="68">
        <v>103.11269140407957</v>
      </c>
      <c r="W124" s="66"/>
      <c r="X124" s="67">
        <v>103.11269140407957</v>
      </c>
      <c r="Y124" s="67">
        <v>0</v>
      </c>
      <c r="Z124" s="67">
        <v>0</v>
      </c>
      <c r="AA124" s="67">
        <v>0</v>
      </c>
      <c r="AB124" s="67">
        <v>0</v>
      </c>
      <c r="AC124" s="67">
        <v>104.34782608695652</v>
      </c>
      <c r="AD124" s="67">
        <v>104.18147034708936</v>
      </c>
      <c r="AE124" s="67">
        <v>100</v>
      </c>
      <c r="AF124" s="69"/>
      <c r="AG124" s="69"/>
      <c r="AH124" s="69"/>
      <c r="AI124" s="69"/>
      <c r="AJ124" s="69"/>
      <c r="AK124" s="69">
        <v>2.07</v>
      </c>
      <c r="AL124" s="69"/>
      <c r="AM124" s="69"/>
      <c r="AN124" s="69">
        <v>36.59</v>
      </c>
      <c r="AO124" s="69">
        <v>520</v>
      </c>
      <c r="AP124" s="69"/>
      <c r="AQ124" s="69"/>
      <c r="AR124" s="69"/>
      <c r="AS124" s="69"/>
      <c r="AT124" s="69"/>
      <c r="AU124" s="69">
        <v>2.16</v>
      </c>
      <c r="AV124" s="69"/>
      <c r="AW124" s="69"/>
      <c r="AX124" s="69">
        <v>38.12</v>
      </c>
      <c r="AY124" s="69">
        <v>520</v>
      </c>
      <c r="CA124" s="69">
        <v>0</v>
      </c>
      <c r="CB124" s="69">
        <v>0</v>
      </c>
      <c r="CC124" s="69">
        <v>0</v>
      </c>
      <c r="CD124" s="69">
        <v>0</v>
      </c>
      <c r="CE124" s="69">
        <v>434.15999999999997</v>
      </c>
      <c r="CF124" s="69">
        <v>1195.062</v>
      </c>
      <c r="CG124" s="69">
        <v>364</v>
      </c>
      <c r="CH124" s="69">
        <v>1993.2219999999998</v>
      </c>
      <c r="CI124" s="69">
        <v>1993.2219999999998</v>
      </c>
      <c r="CJ124" s="69"/>
      <c r="CK124" s="71">
        <v>1927.1665</v>
      </c>
      <c r="CL124" s="69"/>
      <c r="CM124" s="72">
        <f>IF((CK124-CL124)=0,0,(CI124-CJ124)/(CK124-CL124)*100)</f>
        <v>103.4275969408974</v>
      </c>
      <c r="CO124" s="69">
        <v>105</v>
      </c>
      <c r="CP124" s="69" t="s">
        <v>43</v>
      </c>
      <c r="CQ124" s="69">
        <v>105</v>
      </c>
      <c r="CR124" s="69">
        <v>2.5</v>
      </c>
      <c r="CS124" s="69">
        <v>107.5</v>
      </c>
      <c r="CV124" s="69">
        <v>1151.611687333316</v>
      </c>
      <c r="CW124" s="69"/>
      <c r="CX124" s="69">
        <v>1187.4578053333157</v>
      </c>
      <c r="CY124" s="69"/>
      <c r="CZ124" s="69">
        <v>1151.611687333316</v>
      </c>
      <c r="DA124" s="69"/>
      <c r="DB124" s="69">
        <v>1187.4578053333157</v>
      </c>
      <c r="DC124" s="69"/>
    </row>
    <row r="125" spans="1:107" s="70" customFormat="1" ht="26.25" customHeight="1">
      <c r="A125" s="1"/>
      <c r="B125" s="27"/>
      <c r="C125" s="59" t="s">
        <v>38</v>
      </c>
      <c r="D125" s="60">
        <f>ROW(C125)-13</f>
        <v>112</v>
      </c>
      <c r="E125" s="61" t="s">
        <v>284</v>
      </c>
      <c r="F125" s="61" t="s">
        <v>292</v>
      </c>
      <c r="G125" s="61" t="s">
        <v>293</v>
      </c>
      <c r="H125" s="61">
        <v>2</v>
      </c>
      <c r="I125" s="62" t="s">
        <v>287</v>
      </c>
      <c r="J125" s="63">
        <v>3</v>
      </c>
      <c r="K125" s="64">
        <v>2247.4719999999998</v>
      </c>
      <c r="L125" s="65">
        <v>100.88114437225448</v>
      </c>
      <c r="M125" s="66"/>
      <c r="N125" s="67">
        <v>100.88114437225448</v>
      </c>
      <c r="O125" s="67">
        <v>84.55974058368669</v>
      </c>
      <c r="P125" s="67">
        <v>0</v>
      </c>
      <c r="Q125" s="67">
        <v>0</v>
      </c>
      <c r="R125" s="67">
        <v>0</v>
      </c>
      <c r="S125" s="67">
        <v>104.34782608695652</v>
      </c>
      <c r="T125" s="67">
        <v>104.18147034708936</v>
      </c>
      <c r="U125" s="67">
        <v>100</v>
      </c>
      <c r="V125" s="68">
        <v>102.51051741909916</v>
      </c>
      <c r="W125" s="66"/>
      <c r="X125" s="67">
        <v>102.51051741909916</v>
      </c>
      <c r="Y125" s="67">
        <v>84.55974058368669</v>
      </c>
      <c r="Z125" s="67">
        <v>0</v>
      </c>
      <c r="AA125" s="67">
        <v>0</v>
      </c>
      <c r="AB125" s="67">
        <v>0</v>
      </c>
      <c r="AC125" s="67">
        <v>104.34782608695654</v>
      </c>
      <c r="AD125" s="67">
        <v>104.18147034708936</v>
      </c>
      <c r="AE125" s="67">
        <v>100</v>
      </c>
      <c r="AF125" s="69"/>
      <c r="AG125" s="69">
        <v>40.09000000000001</v>
      </c>
      <c r="AH125" s="69"/>
      <c r="AI125" s="69"/>
      <c r="AJ125" s="69"/>
      <c r="AK125" s="69">
        <v>2.07</v>
      </c>
      <c r="AL125" s="69"/>
      <c r="AM125" s="69"/>
      <c r="AN125" s="69">
        <v>36.589999999999996</v>
      </c>
      <c r="AO125" s="69">
        <v>520</v>
      </c>
      <c r="AP125" s="69"/>
      <c r="AQ125" s="69">
        <v>33.9</v>
      </c>
      <c r="AR125" s="69"/>
      <c r="AS125" s="69"/>
      <c r="AT125" s="69"/>
      <c r="AU125" s="69">
        <v>2.16</v>
      </c>
      <c r="AV125" s="69"/>
      <c r="AW125" s="69"/>
      <c r="AX125" s="69">
        <v>38.120000000000005</v>
      </c>
      <c r="AY125" s="69">
        <v>520</v>
      </c>
      <c r="CA125" s="69">
        <v>254.24999999999997</v>
      </c>
      <c r="CB125" s="69">
        <v>0</v>
      </c>
      <c r="CC125" s="69">
        <v>0</v>
      </c>
      <c r="CD125" s="69">
        <v>0</v>
      </c>
      <c r="CE125" s="69">
        <v>434.15999999999997</v>
      </c>
      <c r="CF125" s="69">
        <v>1195.062</v>
      </c>
      <c r="CG125" s="69">
        <v>364</v>
      </c>
      <c r="CH125" s="69">
        <v>2247.4719999999998</v>
      </c>
      <c r="CI125" s="69">
        <v>2247.4719999999998</v>
      </c>
      <c r="CJ125" s="69"/>
      <c r="CK125" s="71">
        <v>2227.8415</v>
      </c>
      <c r="CL125" s="69"/>
      <c r="CM125" s="72">
        <f>IF((CK125-CL125)=0,0,(CI125-CJ125)/(CK125-CL125)*100)</f>
        <v>100.88114437225448</v>
      </c>
      <c r="CO125" s="69">
        <v>105</v>
      </c>
      <c r="CP125" s="69" t="s">
        <v>43</v>
      </c>
      <c r="CQ125" s="69">
        <v>105</v>
      </c>
      <c r="CR125" s="69">
        <v>2.5</v>
      </c>
      <c r="CS125" s="69">
        <v>107.5</v>
      </c>
      <c r="CV125" s="69">
        <v>2986.559182166684</v>
      </c>
      <c r="CW125" s="69"/>
      <c r="CX125" s="69">
        <v>3061.537270666684</v>
      </c>
      <c r="CY125" s="69"/>
      <c r="CZ125" s="69">
        <v>2986.559182166684</v>
      </c>
      <c r="DA125" s="69"/>
      <c r="DB125" s="69">
        <v>3061.537270666684</v>
      </c>
      <c r="DC125" s="69"/>
    </row>
    <row r="126" spans="1:107" s="70" customFormat="1" ht="26.25" customHeight="1">
      <c r="A126" s="1"/>
      <c r="B126" s="27"/>
      <c r="C126" s="59" t="s">
        <v>38</v>
      </c>
      <c r="D126" s="60">
        <f>ROW(C126)-13</f>
        <v>113</v>
      </c>
      <c r="E126" s="61" t="s">
        <v>284</v>
      </c>
      <c r="F126" s="61" t="s">
        <v>294</v>
      </c>
      <c r="G126" s="61" t="s">
        <v>295</v>
      </c>
      <c r="H126" s="61">
        <v>2</v>
      </c>
      <c r="I126" s="62" t="s">
        <v>287</v>
      </c>
      <c r="J126" s="63">
        <v>3</v>
      </c>
      <c r="K126" s="64">
        <v>2156.518</v>
      </c>
      <c r="L126" s="65">
        <v>102.21355311488998</v>
      </c>
      <c r="M126" s="66"/>
      <c r="N126" s="67">
        <v>102.21355311488998</v>
      </c>
      <c r="O126" s="67">
        <v>89.40397350993375</v>
      </c>
      <c r="P126" s="67">
        <v>0</v>
      </c>
      <c r="Q126" s="67">
        <v>0</v>
      </c>
      <c r="R126" s="67">
        <v>0</v>
      </c>
      <c r="S126" s="67">
        <v>104.34782608695652</v>
      </c>
      <c r="T126" s="67">
        <v>104.18147034708936</v>
      </c>
      <c r="U126" s="67">
        <v>100</v>
      </c>
      <c r="V126" s="68">
        <v>102.3946585788566</v>
      </c>
      <c r="W126" s="66"/>
      <c r="X126" s="67">
        <v>102.3946585788566</v>
      </c>
      <c r="Y126" s="67">
        <v>89.40397350993376</v>
      </c>
      <c r="Z126" s="67">
        <v>0</v>
      </c>
      <c r="AA126" s="67">
        <v>0</v>
      </c>
      <c r="AB126" s="67">
        <v>0</v>
      </c>
      <c r="AC126" s="67">
        <v>104.34782608695654</v>
      </c>
      <c r="AD126" s="67">
        <v>104.18147034708936</v>
      </c>
      <c r="AE126" s="67">
        <v>100</v>
      </c>
      <c r="AF126" s="69"/>
      <c r="AG126" s="69">
        <v>48.32</v>
      </c>
      <c r="AH126" s="69"/>
      <c r="AI126" s="69"/>
      <c r="AJ126" s="69"/>
      <c r="AK126" s="69">
        <v>2.07</v>
      </c>
      <c r="AL126" s="69"/>
      <c r="AM126" s="69"/>
      <c r="AN126" s="69">
        <v>36.59</v>
      </c>
      <c r="AO126" s="69">
        <v>520</v>
      </c>
      <c r="AP126" s="69"/>
      <c r="AQ126" s="69">
        <v>43.2</v>
      </c>
      <c r="AR126" s="69"/>
      <c r="AS126" s="69"/>
      <c r="AT126" s="69"/>
      <c r="AU126" s="69">
        <v>2.16</v>
      </c>
      <c r="AV126" s="69"/>
      <c r="AW126" s="69"/>
      <c r="AX126" s="69">
        <v>38.120000000000005</v>
      </c>
      <c r="AY126" s="69">
        <v>520</v>
      </c>
      <c r="CA126" s="69">
        <v>163.296</v>
      </c>
      <c r="CB126" s="69">
        <v>0</v>
      </c>
      <c r="CC126" s="69">
        <v>0</v>
      </c>
      <c r="CD126" s="69">
        <v>0</v>
      </c>
      <c r="CE126" s="69">
        <v>434.15999999999997</v>
      </c>
      <c r="CF126" s="69">
        <v>1195.062</v>
      </c>
      <c r="CG126" s="69">
        <v>364</v>
      </c>
      <c r="CH126" s="69">
        <v>2156.518</v>
      </c>
      <c r="CI126" s="69">
        <v>2156.518</v>
      </c>
      <c r="CJ126" s="69"/>
      <c r="CK126" s="71">
        <v>2109.8161</v>
      </c>
      <c r="CL126" s="69"/>
      <c r="CM126" s="72">
        <f>IF((CK126-CL126)=0,0,(CI126-CJ126)/(CK126-CL126)*100)</f>
        <v>102.21355311488998</v>
      </c>
      <c r="CO126" s="69">
        <v>105</v>
      </c>
      <c r="CP126" s="69" t="s">
        <v>43</v>
      </c>
      <c r="CQ126" s="69">
        <v>105</v>
      </c>
      <c r="CR126" s="69">
        <v>2.5</v>
      </c>
      <c r="CS126" s="69">
        <v>107.5</v>
      </c>
      <c r="CV126" s="69">
        <v>567.1413503333159</v>
      </c>
      <c r="CW126" s="69"/>
      <c r="CX126" s="69">
        <v>580.7224493333159</v>
      </c>
      <c r="CY126" s="69"/>
      <c r="CZ126" s="69">
        <v>567.1413503333159</v>
      </c>
      <c r="DA126" s="69"/>
      <c r="DB126" s="69">
        <v>580.7224493333159</v>
      </c>
      <c r="DC126" s="69"/>
    </row>
    <row r="127" spans="1:107" s="70" customFormat="1" ht="26.25" customHeight="1">
      <c r="A127" s="1"/>
      <c r="B127" s="27"/>
      <c r="C127" s="59" t="s">
        <v>38</v>
      </c>
      <c r="D127" s="60">
        <f>ROW(C127)-13</f>
        <v>114</v>
      </c>
      <c r="E127" s="61" t="s">
        <v>284</v>
      </c>
      <c r="F127" s="61" t="s">
        <v>296</v>
      </c>
      <c r="G127" s="61" t="s">
        <v>297</v>
      </c>
      <c r="H127" s="61">
        <v>2</v>
      </c>
      <c r="I127" s="62" t="s">
        <v>287</v>
      </c>
      <c r="J127" s="63">
        <v>3</v>
      </c>
      <c r="K127" s="64">
        <v>2103.3334</v>
      </c>
      <c r="L127" s="65">
        <v>103.51122023041597</v>
      </c>
      <c r="M127" s="66"/>
      <c r="N127" s="67">
        <v>103.51122023041597</v>
      </c>
      <c r="O127" s="67">
        <v>105.04868373602596</v>
      </c>
      <c r="P127" s="67">
        <v>0</v>
      </c>
      <c r="Q127" s="67">
        <v>0</v>
      </c>
      <c r="R127" s="67">
        <v>0</v>
      </c>
      <c r="S127" s="67">
        <v>104.34782608695652</v>
      </c>
      <c r="T127" s="67">
        <v>104.18147034708936</v>
      </c>
      <c r="U127" s="67">
        <v>100</v>
      </c>
      <c r="V127" s="68">
        <v>102.90880036704652</v>
      </c>
      <c r="W127" s="66"/>
      <c r="X127" s="67">
        <v>102.90880036704652</v>
      </c>
      <c r="Y127" s="67">
        <v>105.04868373602598</v>
      </c>
      <c r="Z127" s="67">
        <v>0</v>
      </c>
      <c r="AA127" s="67">
        <v>0</v>
      </c>
      <c r="AB127" s="67">
        <v>0</v>
      </c>
      <c r="AC127" s="67">
        <v>104.34782608695652</v>
      </c>
      <c r="AD127" s="67">
        <v>104.18147034708936</v>
      </c>
      <c r="AE127" s="67">
        <v>100</v>
      </c>
      <c r="AF127" s="69"/>
      <c r="AG127" s="69">
        <v>27.73</v>
      </c>
      <c r="AH127" s="69"/>
      <c r="AI127" s="69"/>
      <c r="AJ127" s="69"/>
      <c r="AK127" s="69">
        <v>2.07</v>
      </c>
      <c r="AL127" s="69"/>
      <c r="AM127" s="69"/>
      <c r="AN127" s="69">
        <v>36.589999999999996</v>
      </c>
      <c r="AO127" s="69">
        <v>520</v>
      </c>
      <c r="AP127" s="69"/>
      <c r="AQ127" s="69">
        <v>29.13</v>
      </c>
      <c r="AR127" s="69"/>
      <c r="AS127" s="69"/>
      <c r="AT127" s="69"/>
      <c r="AU127" s="69">
        <v>2.16</v>
      </c>
      <c r="AV127" s="69"/>
      <c r="AW127" s="69"/>
      <c r="AX127" s="69">
        <v>38.12</v>
      </c>
      <c r="AY127" s="69">
        <v>520</v>
      </c>
      <c r="CA127" s="69">
        <v>110.1114</v>
      </c>
      <c r="CB127" s="69">
        <v>0</v>
      </c>
      <c r="CC127" s="69">
        <v>0</v>
      </c>
      <c r="CD127" s="69">
        <v>0</v>
      </c>
      <c r="CE127" s="69">
        <v>434.15999999999997</v>
      </c>
      <c r="CF127" s="69">
        <v>1195.062</v>
      </c>
      <c r="CG127" s="69">
        <v>364</v>
      </c>
      <c r="CH127" s="69">
        <v>2103.3334</v>
      </c>
      <c r="CI127" s="69">
        <v>2103.3334</v>
      </c>
      <c r="CJ127" s="69"/>
      <c r="CK127" s="71">
        <v>2031.9859000000001</v>
      </c>
      <c r="CL127" s="69"/>
      <c r="CM127" s="72">
        <f>IF((CK127-CL127)=0,0,(CI127-CJ127)/(CK127-CL127)*100)</f>
        <v>103.51122023041597</v>
      </c>
      <c r="CO127" s="69">
        <v>105</v>
      </c>
      <c r="CP127" s="69" t="s">
        <v>43</v>
      </c>
      <c r="CQ127" s="69">
        <v>105</v>
      </c>
      <c r="CR127" s="69">
        <v>2.5</v>
      </c>
      <c r="CS127" s="69">
        <v>107.5</v>
      </c>
      <c r="CV127" s="69">
        <v>1140.785437733316</v>
      </c>
      <c r="CW127" s="69"/>
      <c r="CX127" s="69">
        <v>1173.968608733316</v>
      </c>
      <c r="CY127" s="69"/>
      <c r="CZ127" s="69">
        <v>1140.785437733316</v>
      </c>
      <c r="DA127" s="69"/>
      <c r="DB127" s="69">
        <v>1173.968608733316</v>
      </c>
      <c r="DC127" s="69"/>
    </row>
    <row r="128" spans="1:107" s="70" customFormat="1" ht="26.25" customHeight="1">
      <c r="A128" s="1"/>
      <c r="B128" s="27"/>
      <c r="C128" s="59" t="s">
        <v>38</v>
      </c>
      <c r="D128" s="60">
        <f>ROW(C128)-13</f>
        <v>115</v>
      </c>
      <c r="E128" s="61" t="s">
        <v>284</v>
      </c>
      <c r="F128" s="61" t="s">
        <v>298</v>
      </c>
      <c r="G128" s="61" t="s">
        <v>299</v>
      </c>
      <c r="H128" s="61">
        <v>2</v>
      </c>
      <c r="I128" s="62" t="s">
        <v>287</v>
      </c>
      <c r="J128" s="63">
        <v>3</v>
      </c>
      <c r="K128" s="64">
        <v>6471.1467999999995</v>
      </c>
      <c r="L128" s="65">
        <v>103.0569967751106</v>
      </c>
      <c r="M128" s="66"/>
      <c r="N128" s="67">
        <v>103.0569967751106</v>
      </c>
      <c r="O128" s="67">
        <v>103.52112676056338</v>
      </c>
      <c r="P128" s="67">
        <v>0</v>
      </c>
      <c r="Q128" s="67">
        <v>0</v>
      </c>
      <c r="R128" s="67">
        <v>102.90000590632566</v>
      </c>
      <c r="S128" s="67">
        <v>104.05405405405406</v>
      </c>
      <c r="T128" s="67">
        <v>104.18147034708936</v>
      </c>
      <c r="U128" s="67">
        <v>100</v>
      </c>
      <c r="V128" s="68">
        <v>103.24269307505077</v>
      </c>
      <c r="W128" s="66"/>
      <c r="X128" s="67">
        <v>103.24269307505077</v>
      </c>
      <c r="Y128" s="67">
        <v>103.32775273089523</v>
      </c>
      <c r="Z128" s="67">
        <v>0</v>
      </c>
      <c r="AA128" s="67">
        <v>0</v>
      </c>
      <c r="AB128" s="67">
        <v>102.87489776133766</v>
      </c>
      <c r="AC128" s="67">
        <v>104.05405405405406</v>
      </c>
      <c r="AD128" s="67">
        <v>104.18147034708936</v>
      </c>
      <c r="AE128" s="67">
        <v>100</v>
      </c>
      <c r="AF128" s="69"/>
      <c r="AG128" s="69">
        <v>32.234624811078554</v>
      </c>
      <c r="AH128" s="69"/>
      <c r="AI128" s="69"/>
      <c r="AJ128" s="69">
        <v>1599.4121773234756</v>
      </c>
      <c r="AK128" s="69">
        <v>2.96</v>
      </c>
      <c r="AL128" s="69"/>
      <c r="AM128" s="69"/>
      <c r="AN128" s="69">
        <v>36.59</v>
      </c>
      <c r="AO128" s="69">
        <v>520</v>
      </c>
      <c r="AP128" s="69"/>
      <c r="AQ128" s="69">
        <v>33.30731341852305</v>
      </c>
      <c r="AR128" s="69"/>
      <c r="AS128" s="69"/>
      <c r="AT128" s="69">
        <v>1645.39364220391</v>
      </c>
      <c r="AU128" s="69">
        <v>3.0799999999999996</v>
      </c>
      <c r="AV128" s="69"/>
      <c r="AW128" s="69"/>
      <c r="AX128" s="69">
        <v>38.12</v>
      </c>
      <c r="AY128" s="69">
        <v>520</v>
      </c>
      <c r="CA128" s="69">
        <v>562.0103999999999</v>
      </c>
      <c r="CB128" s="69">
        <v>0</v>
      </c>
      <c r="CC128" s="69">
        <v>0</v>
      </c>
      <c r="CD128" s="69">
        <v>3574.9943999999996</v>
      </c>
      <c r="CE128" s="69">
        <v>619.08</v>
      </c>
      <c r="CF128" s="69">
        <v>1195.062</v>
      </c>
      <c r="CG128" s="69">
        <v>520</v>
      </c>
      <c r="CH128" s="69">
        <v>6471.1467999999995</v>
      </c>
      <c r="CI128" s="69">
        <v>6471.1467999999995</v>
      </c>
      <c r="CJ128" s="69"/>
      <c r="CK128" s="71">
        <v>6279.1921</v>
      </c>
      <c r="CL128" s="69"/>
      <c r="CM128" s="72">
        <f>IF((CK128-CL128)=0,0,(CI128-CJ128)/(CK128-CL128)*100)</f>
        <v>103.0569967751106</v>
      </c>
      <c r="CO128" s="69">
        <v>105</v>
      </c>
      <c r="CP128" s="69" t="s">
        <v>43</v>
      </c>
      <c r="CQ128" s="69">
        <v>105</v>
      </c>
      <c r="CR128" s="69">
        <v>2.5</v>
      </c>
      <c r="CS128" s="69">
        <v>107.5</v>
      </c>
      <c r="CV128" s="69">
        <v>2796.724916020001</v>
      </c>
      <c r="CW128" s="69"/>
      <c r="CX128" s="69">
        <v>2887.4141212000004</v>
      </c>
      <c r="CY128" s="69"/>
      <c r="CZ128" s="69">
        <v>2796.724916020001</v>
      </c>
      <c r="DA128" s="69"/>
      <c r="DB128" s="69">
        <v>2887.4141212000004</v>
      </c>
      <c r="DC128" s="69"/>
    </row>
    <row r="129" spans="1:107" s="70" customFormat="1" ht="26.25" customHeight="1">
      <c r="A129" s="1"/>
      <c r="B129" s="27"/>
      <c r="C129" s="59" t="s">
        <v>38</v>
      </c>
      <c r="D129" s="60">
        <f>ROW(C129)-13</f>
        <v>116</v>
      </c>
      <c r="E129" s="61" t="s">
        <v>300</v>
      </c>
      <c r="F129" s="61" t="s">
        <v>301</v>
      </c>
      <c r="G129" s="61" t="s">
        <v>302</v>
      </c>
      <c r="H129" s="61">
        <v>31</v>
      </c>
      <c r="I129" s="62" t="s">
        <v>303</v>
      </c>
      <c r="J129" s="63">
        <v>3</v>
      </c>
      <c r="K129" s="64">
        <v>5578.26296</v>
      </c>
      <c r="L129" s="65">
        <v>103.37980656188941</v>
      </c>
      <c r="M129" s="66"/>
      <c r="N129" s="67">
        <v>103.37980656188941</v>
      </c>
      <c r="O129" s="67">
        <v>104.12105602060527</v>
      </c>
      <c r="P129" s="67">
        <v>104.21329822251482</v>
      </c>
      <c r="Q129" s="67">
        <v>104.99761450381678</v>
      </c>
      <c r="R129" s="67">
        <v>101.8655910105885</v>
      </c>
      <c r="S129" s="67">
        <v>104.05405405405406</v>
      </c>
      <c r="T129" s="67">
        <v>104.18147034708936</v>
      </c>
      <c r="U129" s="67">
        <v>0</v>
      </c>
      <c r="V129" s="68">
        <v>103.45748939185921</v>
      </c>
      <c r="W129" s="66"/>
      <c r="X129" s="67">
        <v>103.45748939185921</v>
      </c>
      <c r="Y129" s="67">
        <v>104.12105602060527</v>
      </c>
      <c r="Z129" s="67">
        <v>104.2132982225148</v>
      </c>
      <c r="AA129" s="67">
        <v>104.99761450381678</v>
      </c>
      <c r="AB129" s="67">
        <v>101.8655910105885</v>
      </c>
      <c r="AC129" s="67">
        <v>104.05405405405406</v>
      </c>
      <c r="AD129" s="67">
        <v>104.18147034708933</v>
      </c>
      <c r="AE129" s="67">
        <v>0</v>
      </c>
      <c r="AF129" s="69"/>
      <c r="AG129" s="69">
        <v>15.530000000000001</v>
      </c>
      <c r="AH129" s="69">
        <v>15.19</v>
      </c>
      <c r="AI129" s="69">
        <v>83.84000000000002</v>
      </c>
      <c r="AJ129" s="69">
        <v>1388.3</v>
      </c>
      <c r="AK129" s="69">
        <v>2.96</v>
      </c>
      <c r="AL129" s="69"/>
      <c r="AM129" s="69"/>
      <c r="AN129" s="69">
        <v>36.59</v>
      </c>
      <c r="AO129" s="69"/>
      <c r="AP129" s="69"/>
      <c r="AQ129" s="69">
        <v>16.169999999999998</v>
      </c>
      <c r="AR129" s="69">
        <v>15.83</v>
      </c>
      <c r="AS129" s="69">
        <v>88.03</v>
      </c>
      <c r="AT129" s="69">
        <v>1414.2</v>
      </c>
      <c r="AU129" s="69">
        <v>3.08</v>
      </c>
      <c r="AV129" s="69"/>
      <c r="AW129" s="69"/>
      <c r="AX129" s="69">
        <v>38.12</v>
      </c>
      <c r="AY129" s="69"/>
      <c r="CA129" s="69">
        <v>200.8314</v>
      </c>
      <c r="CB129" s="69">
        <v>349.0515</v>
      </c>
      <c r="CC129" s="69">
        <v>863.5743</v>
      </c>
      <c r="CD129" s="69">
        <v>2153.54376</v>
      </c>
      <c r="CE129" s="69">
        <v>816.2</v>
      </c>
      <c r="CF129" s="69">
        <v>1195.062</v>
      </c>
      <c r="CG129" s="69">
        <v>0</v>
      </c>
      <c r="CH129" s="69">
        <v>5578.26296</v>
      </c>
      <c r="CI129" s="69">
        <v>5578.26296</v>
      </c>
      <c r="CJ129" s="69"/>
      <c r="CK129" s="71">
        <v>5395.892239999999</v>
      </c>
      <c r="CL129" s="69"/>
      <c r="CM129" s="72">
        <f>IF((CK129-CL129)=0,0,(CI129-CJ129)/(CK129-CL129)*100)</f>
        <v>103.37980656188941</v>
      </c>
      <c r="CO129" s="69">
        <v>105</v>
      </c>
      <c r="CP129" s="69" t="s">
        <v>43</v>
      </c>
      <c r="CQ129" s="69">
        <v>105</v>
      </c>
      <c r="CR129" s="69">
        <v>2.5</v>
      </c>
      <c r="CS129" s="69">
        <v>107.5</v>
      </c>
      <c r="CV129" s="69">
        <v>4082.10423761</v>
      </c>
      <c r="CW129" s="69"/>
      <c r="CX129" s="69">
        <v>4223.242558590001</v>
      </c>
      <c r="CY129" s="69"/>
      <c r="CZ129" s="69">
        <v>4082.10423761</v>
      </c>
      <c r="DA129" s="69"/>
      <c r="DB129" s="69">
        <v>4223.242558590001</v>
      </c>
      <c r="DC129" s="69"/>
    </row>
    <row r="130" spans="1:107" s="70" customFormat="1" ht="26.25" customHeight="1">
      <c r="A130" s="1"/>
      <c r="B130" s="27"/>
      <c r="C130" s="59" t="s">
        <v>38</v>
      </c>
      <c r="D130" s="60">
        <f>ROW(C130)-13</f>
        <v>117</v>
      </c>
      <c r="E130" s="61" t="s">
        <v>300</v>
      </c>
      <c r="F130" s="61" t="s">
        <v>304</v>
      </c>
      <c r="G130" s="61" t="s">
        <v>305</v>
      </c>
      <c r="H130" s="61">
        <v>31</v>
      </c>
      <c r="I130" s="62" t="s">
        <v>303</v>
      </c>
      <c r="J130" s="63">
        <v>3</v>
      </c>
      <c r="K130" s="64">
        <v>6304.1876600000005</v>
      </c>
      <c r="L130" s="65">
        <v>103.05601454040463</v>
      </c>
      <c r="M130" s="66"/>
      <c r="N130" s="67">
        <v>103.05601454040463</v>
      </c>
      <c r="O130" s="67">
        <v>104.66830466830469</v>
      </c>
      <c r="P130" s="67">
        <v>100</v>
      </c>
      <c r="Q130" s="67">
        <v>104.99576629974594</v>
      </c>
      <c r="R130" s="67">
        <v>102.8138913624221</v>
      </c>
      <c r="S130" s="67">
        <v>104.05405405405406</v>
      </c>
      <c r="T130" s="67">
        <v>104.14012738853503</v>
      </c>
      <c r="U130" s="67">
        <v>0</v>
      </c>
      <c r="V130" s="68">
        <v>103.56501117429586</v>
      </c>
      <c r="W130" s="66"/>
      <c r="X130" s="67">
        <v>103.56501117429586</v>
      </c>
      <c r="Y130" s="67">
        <v>104.66830466830469</v>
      </c>
      <c r="Z130" s="67">
        <v>100</v>
      </c>
      <c r="AA130" s="67">
        <v>105.00054523086983</v>
      </c>
      <c r="AB130" s="67">
        <v>103.2566354783814</v>
      </c>
      <c r="AC130" s="67">
        <v>104.11366862747937</v>
      </c>
      <c r="AD130" s="67">
        <v>104.14153485952401</v>
      </c>
      <c r="AE130" s="67">
        <v>0</v>
      </c>
      <c r="AF130" s="69"/>
      <c r="AG130" s="69">
        <v>28.490000000000002</v>
      </c>
      <c r="AH130" s="69">
        <v>42.640000000000015</v>
      </c>
      <c r="AI130" s="69">
        <v>108.36998263901772</v>
      </c>
      <c r="AJ130" s="69">
        <v>1665.5936103612803</v>
      </c>
      <c r="AK130" s="69">
        <v>2.7224668371804848</v>
      </c>
      <c r="AL130" s="69"/>
      <c r="AM130" s="69">
        <v>5.808432962064505</v>
      </c>
      <c r="AN130" s="69">
        <v>36.59</v>
      </c>
      <c r="AO130" s="69"/>
      <c r="AP130" s="69"/>
      <c r="AQ130" s="69">
        <v>29.82</v>
      </c>
      <c r="AR130" s="69">
        <v>42.640000000000015</v>
      </c>
      <c r="AS130" s="69">
        <v>113.78907263756759</v>
      </c>
      <c r="AT130" s="69">
        <v>1719.8359228019594</v>
      </c>
      <c r="AU130" s="69">
        <v>2.8344601013551083</v>
      </c>
      <c r="AV130" s="69"/>
      <c r="AW130" s="69">
        <v>6.04773001893563</v>
      </c>
      <c r="AX130" s="69">
        <v>38.12</v>
      </c>
      <c r="AY130" s="69"/>
      <c r="CA130" s="69">
        <v>364.9968</v>
      </c>
      <c r="CB130" s="69">
        <v>940.212</v>
      </c>
      <c r="CC130" s="69">
        <v>1094.7959999999998</v>
      </c>
      <c r="CD130" s="69">
        <v>2908.5528600000002</v>
      </c>
      <c r="CE130" s="69">
        <v>770</v>
      </c>
      <c r="CF130" s="69">
        <v>225.63</v>
      </c>
      <c r="CG130" s="69">
        <v>0</v>
      </c>
      <c r="CH130" s="69">
        <v>6304.1876600000005</v>
      </c>
      <c r="CI130" s="69">
        <v>6304.1876600000005</v>
      </c>
      <c r="CJ130" s="69"/>
      <c r="CK130" s="71">
        <v>6117.2438</v>
      </c>
      <c r="CL130" s="69"/>
      <c r="CM130" s="72">
        <f>IF((CK130-CL130)=0,0,(CI130-CJ130)/(CK130-CL130)*100)</f>
        <v>103.05601454040463</v>
      </c>
      <c r="CO130" s="69">
        <v>105</v>
      </c>
      <c r="CP130" s="69" t="s">
        <v>43</v>
      </c>
      <c r="CQ130" s="69">
        <v>105</v>
      </c>
      <c r="CR130" s="69">
        <v>2.5</v>
      </c>
      <c r="CS130" s="69">
        <v>107.5</v>
      </c>
      <c r="CV130" s="69">
        <v>6607.1150975995615</v>
      </c>
      <c r="CW130" s="69"/>
      <c r="CX130" s="69">
        <v>6842.6594891275745</v>
      </c>
      <c r="CY130" s="69"/>
      <c r="CZ130" s="69">
        <v>6607.1150975995615</v>
      </c>
      <c r="DA130" s="69"/>
      <c r="DB130" s="69">
        <v>6842.6594891275745</v>
      </c>
      <c r="DC130" s="69"/>
    </row>
    <row r="131" spans="1:107" s="70" customFormat="1" ht="26.25" customHeight="1">
      <c r="A131" s="1"/>
      <c r="B131" s="27"/>
      <c r="C131" s="59" t="s">
        <v>38</v>
      </c>
      <c r="D131" s="60">
        <f>ROW(C131)-13</f>
        <v>118</v>
      </c>
      <c r="E131" s="61" t="s">
        <v>300</v>
      </c>
      <c r="F131" s="61" t="s">
        <v>306</v>
      </c>
      <c r="G131" s="61" t="s">
        <v>307</v>
      </c>
      <c r="H131" s="61">
        <v>31</v>
      </c>
      <c r="I131" s="62" t="s">
        <v>303</v>
      </c>
      <c r="J131" s="63">
        <v>3</v>
      </c>
      <c r="K131" s="64">
        <v>4611.51198</v>
      </c>
      <c r="L131" s="65">
        <v>103.34422708411306</v>
      </c>
      <c r="M131" s="66"/>
      <c r="N131" s="67">
        <v>103.34422708411306</v>
      </c>
      <c r="O131" s="67">
        <v>104.93358633776089</v>
      </c>
      <c r="P131" s="67">
        <v>103.06451612903223</v>
      </c>
      <c r="Q131" s="67">
        <v>0</v>
      </c>
      <c r="R131" s="67">
        <v>102.93144208037823</v>
      </c>
      <c r="S131" s="67">
        <v>104.34782608695652</v>
      </c>
      <c r="T131" s="67">
        <v>104.14012738853503</v>
      </c>
      <c r="U131" s="67">
        <v>0</v>
      </c>
      <c r="V131" s="68">
        <v>103.62916383210188</v>
      </c>
      <c r="W131" s="66"/>
      <c r="X131" s="67">
        <v>103.62916383210188</v>
      </c>
      <c r="Y131" s="67">
        <v>104.93358633776089</v>
      </c>
      <c r="Z131" s="67">
        <v>103.06451612903223</v>
      </c>
      <c r="AA131" s="67">
        <v>0</v>
      </c>
      <c r="AB131" s="67">
        <v>102.93144208037826</v>
      </c>
      <c r="AC131" s="67">
        <v>104.34782608695652</v>
      </c>
      <c r="AD131" s="67">
        <v>104.17238477903268</v>
      </c>
      <c r="AE131" s="67">
        <v>0</v>
      </c>
      <c r="AF131" s="69"/>
      <c r="AG131" s="69">
        <v>26.35</v>
      </c>
      <c r="AH131" s="69">
        <v>12.400000000000004</v>
      </c>
      <c r="AI131" s="69"/>
      <c r="AJ131" s="69">
        <v>1903.4999999999998</v>
      </c>
      <c r="AK131" s="69">
        <v>2.07</v>
      </c>
      <c r="AL131" s="69"/>
      <c r="AM131" s="69">
        <v>6.28</v>
      </c>
      <c r="AN131" s="69">
        <v>36.59</v>
      </c>
      <c r="AO131" s="69"/>
      <c r="AP131" s="69"/>
      <c r="AQ131" s="69">
        <v>27.65</v>
      </c>
      <c r="AR131" s="69">
        <v>12.779999999999996</v>
      </c>
      <c r="AS131" s="69"/>
      <c r="AT131" s="69">
        <v>1959.3</v>
      </c>
      <c r="AU131" s="69">
        <v>2.16</v>
      </c>
      <c r="AV131" s="69"/>
      <c r="AW131" s="69">
        <v>6.539999999999999</v>
      </c>
      <c r="AX131" s="69">
        <v>38.12</v>
      </c>
      <c r="AY131" s="69"/>
      <c r="CA131" s="69">
        <v>430.5105</v>
      </c>
      <c r="CB131" s="69">
        <v>198.9846</v>
      </c>
      <c r="CC131" s="69">
        <v>0</v>
      </c>
      <c r="CD131" s="69">
        <v>3216.38688</v>
      </c>
      <c r="CE131" s="69">
        <v>540</v>
      </c>
      <c r="CF131" s="69">
        <v>225.63</v>
      </c>
      <c r="CG131" s="69">
        <v>0</v>
      </c>
      <c r="CH131" s="69">
        <v>4611.51198</v>
      </c>
      <c r="CI131" s="69">
        <v>4611.51198</v>
      </c>
      <c r="CJ131" s="69"/>
      <c r="CK131" s="71">
        <v>4462.283100000001</v>
      </c>
      <c r="CL131" s="69"/>
      <c r="CM131" s="72">
        <f>IF((CK131-CL131)=0,0,(CI131-CJ131)/(CK131-CL131)*100)</f>
        <v>103.34422708411306</v>
      </c>
      <c r="CO131" s="69">
        <v>105</v>
      </c>
      <c r="CP131" s="69" t="s">
        <v>43</v>
      </c>
      <c r="CQ131" s="69">
        <v>105</v>
      </c>
      <c r="CR131" s="69">
        <v>2.5</v>
      </c>
      <c r="CS131" s="69">
        <v>107.5</v>
      </c>
      <c r="CV131" s="69">
        <v>389.2617827566693</v>
      </c>
      <c r="CW131" s="69"/>
      <c r="CX131" s="69">
        <v>403.3887305886693</v>
      </c>
      <c r="CY131" s="69"/>
      <c r="CZ131" s="69">
        <v>389.2617827566693</v>
      </c>
      <c r="DA131" s="69"/>
      <c r="DB131" s="69">
        <v>403.3887305886693</v>
      </c>
      <c r="DC131" s="69"/>
    </row>
    <row r="132" spans="1:107" s="70" customFormat="1" ht="26.25" customHeight="1">
      <c r="A132" s="1"/>
      <c r="B132" s="27"/>
      <c r="C132" s="59" t="s">
        <v>38</v>
      </c>
      <c r="D132" s="60">
        <f>ROW(C132)-13</f>
        <v>119</v>
      </c>
      <c r="E132" s="61" t="s">
        <v>308</v>
      </c>
      <c r="F132" s="61" t="s">
        <v>309</v>
      </c>
      <c r="G132" s="61" t="s">
        <v>310</v>
      </c>
      <c r="H132" s="61">
        <v>4</v>
      </c>
      <c r="I132" s="62" t="s">
        <v>311</v>
      </c>
      <c r="J132" s="63">
        <v>3</v>
      </c>
      <c r="K132" s="64">
        <v>1923.2685</v>
      </c>
      <c r="L132" s="65">
        <v>103.36727100936704</v>
      </c>
      <c r="M132" s="66"/>
      <c r="N132" s="67">
        <v>103.36727100936704</v>
      </c>
      <c r="O132" s="67">
        <v>103.71794871794873</v>
      </c>
      <c r="P132" s="67">
        <v>0</v>
      </c>
      <c r="Q132" s="67">
        <v>0</v>
      </c>
      <c r="R132" s="67">
        <v>0</v>
      </c>
      <c r="S132" s="67">
        <v>104.34782608695652</v>
      </c>
      <c r="T132" s="67">
        <v>104.18147034708936</v>
      </c>
      <c r="U132" s="67">
        <v>100</v>
      </c>
      <c r="V132" s="68">
        <v>102.01338630793528</v>
      </c>
      <c r="W132" s="66"/>
      <c r="X132" s="67">
        <v>102.01338630793528</v>
      </c>
      <c r="Y132" s="67">
        <v>103.02509732598357</v>
      </c>
      <c r="Z132" s="67">
        <v>0</v>
      </c>
      <c r="AA132" s="67">
        <v>0</v>
      </c>
      <c r="AB132" s="67">
        <v>0</v>
      </c>
      <c r="AC132" s="67">
        <v>104.34782608695652</v>
      </c>
      <c r="AD132" s="67">
        <v>104.18147034708936</v>
      </c>
      <c r="AE132" s="67">
        <v>100</v>
      </c>
      <c r="AF132" s="69"/>
      <c r="AG132" s="69">
        <v>39.49578827005935</v>
      </c>
      <c r="AH132" s="69"/>
      <c r="AI132" s="69"/>
      <c r="AJ132" s="69"/>
      <c r="AK132" s="69">
        <v>2.0700000000000003</v>
      </c>
      <c r="AL132" s="69"/>
      <c r="AM132" s="69"/>
      <c r="AN132" s="69">
        <v>36.59</v>
      </c>
      <c r="AO132" s="69">
        <v>570</v>
      </c>
      <c r="AP132" s="69"/>
      <c r="AQ132" s="69">
        <v>40.69057430489305</v>
      </c>
      <c r="AR132" s="69"/>
      <c r="AS132" s="69"/>
      <c r="AT132" s="69"/>
      <c r="AU132" s="69">
        <v>2.16</v>
      </c>
      <c r="AV132" s="69"/>
      <c r="AW132" s="69"/>
      <c r="AX132" s="69">
        <v>38.120000000000005</v>
      </c>
      <c r="AY132" s="69">
        <v>570</v>
      </c>
      <c r="CA132" s="69">
        <v>241.48650000000004</v>
      </c>
      <c r="CB132" s="69">
        <v>0</v>
      </c>
      <c r="CC132" s="69">
        <v>0</v>
      </c>
      <c r="CD132" s="69">
        <v>0</v>
      </c>
      <c r="CE132" s="69">
        <v>144.72</v>
      </c>
      <c r="CF132" s="69">
        <v>1195.062</v>
      </c>
      <c r="CG132" s="69">
        <v>342</v>
      </c>
      <c r="CH132" s="69">
        <v>1923.2685</v>
      </c>
      <c r="CI132" s="69">
        <v>1923.2685</v>
      </c>
      <c r="CJ132" s="69"/>
      <c r="CK132" s="71">
        <v>1860.6165</v>
      </c>
      <c r="CL132" s="69"/>
      <c r="CM132" s="72">
        <f>IF((CK132-CL132)=0,0,(CI132-CJ132)/(CK132-CL132)*100)</f>
        <v>103.36727100936704</v>
      </c>
      <c r="CO132" s="69">
        <v>105</v>
      </c>
      <c r="CP132" s="69" t="s">
        <v>43</v>
      </c>
      <c r="CQ132" s="69">
        <v>105</v>
      </c>
      <c r="CR132" s="69">
        <v>2.5</v>
      </c>
      <c r="CS132" s="69">
        <v>107.5</v>
      </c>
      <c r="CV132" s="69">
        <v>2190.0592562</v>
      </c>
      <c r="CW132" s="69"/>
      <c r="CX132" s="69">
        <v>2234.1536094000003</v>
      </c>
      <c r="CY132" s="69"/>
      <c r="CZ132" s="69">
        <v>2190.0592562</v>
      </c>
      <c r="DA132" s="69"/>
      <c r="DB132" s="69">
        <v>2234.1536094000003</v>
      </c>
      <c r="DC132" s="69"/>
    </row>
    <row r="133" spans="1:107" s="70" customFormat="1" ht="26.25" customHeight="1">
      <c r="A133" s="1"/>
      <c r="B133" s="27"/>
      <c r="C133" s="59" t="s">
        <v>38</v>
      </c>
      <c r="D133" s="60">
        <f>ROW(C133)-13</f>
        <v>120</v>
      </c>
      <c r="E133" s="61" t="s">
        <v>308</v>
      </c>
      <c r="F133" s="61" t="s">
        <v>312</v>
      </c>
      <c r="G133" s="61" t="s">
        <v>313</v>
      </c>
      <c r="H133" s="61">
        <v>4</v>
      </c>
      <c r="I133" s="62" t="s">
        <v>311</v>
      </c>
      <c r="J133" s="63">
        <v>3</v>
      </c>
      <c r="K133" s="64">
        <v>6379.646855000001</v>
      </c>
      <c r="L133" s="65">
        <v>104.00019534534893</v>
      </c>
      <c r="M133" s="66"/>
      <c r="N133" s="67">
        <v>104.00019534534893</v>
      </c>
      <c r="O133" s="67">
        <v>105</v>
      </c>
      <c r="P133" s="67">
        <v>103.18423047763459</v>
      </c>
      <c r="Q133" s="67">
        <v>0</v>
      </c>
      <c r="R133" s="67">
        <v>104.24242424242426</v>
      </c>
      <c r="S133" s="67">
        <v>104.05405405405406</v>
      </c>
      <c r="T133" s="67">
        <v>104.18147034708936</v>
      </c>
      <c r="U133" s="67">
        <v>100</v>
      </c>
      <c r="V133" s="68">
        <v>102.75534795596133</v>
      </c>
      <c r="W133" s="66"/>
      <c r="X133" s="67">
        <v>102.75534795596133</v>
      </c>
      <c r="Y133" s="67">
        <v>104.02621481634984</v>
      </c>
      <c r="Z133" s="67">
        <v>103.18423047763457</v>
      </c>
      <c r="AA133" s="67">
        <v>0</v>
      </c>
      <c r="AB133" s="67">
        <v>104.24242424242425</v>
      </c>
      <c r="AC133" s="67">
        <v>104.05405405405403</v>
      </c>
      <c r="AD133" s="67">
        <v>104.18147034708936</v>
      </c>
      <c r="AE133" s="67">
        <v>100</v>
      </c>
      <c r="AF133" s="69"/>
      <c r="AG133" s="69">
        <v>29.888962275290183</v>
      </c>
      <c r="AH133" s="69">
        <v>13.19</v>
      </c>
      <c r="AI133" s="69"/>
      <c r="AJ133" s="69">
        <v>2293.5000000000005</v>
      </c>
      <c r="AK133" s="69">
        <v>2.9600000000000004</v>
      </c>
      <c r="AL133" s="69"/>
      <c r="AM133" s="69"/>
      <c r="AN133" s="69">
        <v>36.59</v>
      </c>
      <c r="AO133" s="69">
        <v>570.0000000000001</v>
      </c>
      <c r="AP133" s="69"/>
      <c r="AQ133" s="69">
        <v>31.09235610287113</v>
      </c>
      <c r="AR133" s="69">
        <v>13.61</v>
      </c>
      <c r="AS133" s="69"/>
      <c r="AT133" s="69">
        <v>2390.8000000000006</v>
      </c>
      <c r="AU133" s="69">
        <v>3.0799999999999996</v>
      </c>
      <c r="AV133" s="69"/>
      <c r="AW133" s="69"/>
      <c r="AX133" s="69">
        <v>38.120000000000005</v>
      </c>
      <c r="AY133" s="69">
        <v>570.0000000000001</v>
      </c>
      <c r="CA133" s="69">
        <v>415.318995</v>
      </c>
      <c r="CB133" s="69">
        <v>216.8073</v>
      </c>
      <c r="CC133" s="69">
        <v>0</v>
      </c>
      <c r="CD133" s="69">
        <v>3976.3785600000006</v>
      </c>
      <c r="CE133" s="69">
        <v>234.08</v>
      </c>
      <c r="CF133" s="69">
        <v>1195.062</v>
      </c>
      <c r="CG133" s="69">
        <v>342</v>
      </c>
      <c r="CH133" s="69">
        <v>6379.646855000001</v>
      </c>
      <c r="CI133" s="69">
        <v>6379.646855000001</v>
      </c>
      <c r="CJ133" s="69"/>
      <c r="CK133" s="71">
        <v>6134.264300000001</v>
      </c>
      <c r="CL133" s="69"/>
      <c r="CM133" s="72">
        <f>IF((CK133-CL133)=0,0,(CI133-CJ133)/(CK133-CL133)*100)</f>
        <v>104.00019534534893</v>
      </c>
      <c r="CO133" s="69">
        <v>105</v>
      </c>
      <c r="CP133" s="69" t="s">
        <v>43</v>
      </c>
      <c r="CQ133" s="69">
        <v>105</v>
      </c>
      <c r="CR133" s="69">
        <v>2.5</v>
      </c>
      <c r="CS133" s="69">
        <v>107.5</v>
      </c>
      <c r="CV133" s="69">
        <v>4589.712411786668</v>
      </c>
      <c r="CW133" s="69"/>
      <c r="CX133" s="69">
        <v>4716.174958909335</v>
      </c>
      <c r="CY133" s="69"/>
      <c r="CZ133" s="69">
        <v>4589.712411786668</v>
      </c>
      <c r="DA133" s="69"/>
      <c r="DB133" s="69">
        <v>4716.174958909335</v>
      </c>
      <c r="DC133" s="69"/>
    </row>
    <row r="134" spans="1:107" s="70" customFormat="1" ht="26.25" customHeight="1">
      <c r="A134" s="1"/>
      <c r="B134" s="27"/>
      <c r="C134" s="59" t="s">
        <v>38</v>
      </c>
      <c r="D134" s="60">
        <f>ROW(C134)-13</f>
        <v>121</v>
      </c>
      <c r="E134" s="61" t="s">
        <v>314</v>
      </c>
      <c r="F134" s="61" t="s">
        <v>315</v>
      </c>
      <c r="G134" s="61" t="s">
        <v>316</v>
      </c>
      <c r="H134" s="61">
        <v>39</v>
      </c>
      <c r="I134" s="62" t="s">
        <v>317</v>
      </c>
      <c r="J134" s="63">
        <v>3</v>
      </c>
      <c r="K134" s="64">
        <v>5446.452300000001</v>
      </c>
      <c r="L134" s="65">
        <v>104.81583435079389</v>
      </c>
      <c r="M134" s="66"/>
      <c r="N134" s="67">
        <v>104.81583435079389</v>
      </c>
      <c r="O134" s="67">
        <v>104.19693301049233</v>
      </c>
      <c r="P134" s="67">
        <v>104.99254843517143</v>
      </c>
      <c r="Q134" s="67">
        <v>105.00302297460702</v>
      </c>
      <c r="R134" s="67">
        <v>104.99973122935695</v>
      </c>
      <c r="S134" s="67">
        <v>104.20000000000003</v>
      </c>
      <c r="T134" s="67">
        <v>104.18147034708937</v>
      </c>
      <c r="U134" s="67">
        <v>0</v>
      </c>
      <c r="V134" s="68">
        <v>101.82854561117176</v>
      </c>
      <c r="W134" s="66"/>
      <c r="X134" s="67">
        <v>101.82854561117176</v>
      </c>
      <c r="Y134" s="67">
        <v>100.5381993896974</v>
      </c>
      <c r="Z134" s="67">
        <v>94.70044493457762</v>
      </c>
      <c r="AA134" s="67">
        <v>102.37922006941463</v>
      </c>
      <c r="AB134" s="67">
        <v>102.87529476791639</v>
      </c>
      <c r="AC134" s="67">
        <v>104.19999999999999</v>
      </c>
      <c r="AD134" s="67">
        <v>104.18147034708937</v>
      </c>
      <c r="AE134" s="67">
        <v>100</v>
      </c>
      <c r="AF134" s="69"/>
      <c r="AG134" s="69">
        <v>11.882322350869462</v>
      </c>
      <c r="AH134" s="69">
        <v>41.283868622138264</v>
      </c>
      <c r="AI134" s="69">
        <v>107.90246396072352</v>
      </c>
      <c r="AJ134" s="69">
        <v>1555.3016948961695</v>
      </c>
      <c r="AK134" s="69">
        <v>2.0700000000000003</v>
      </c>
      <c r="AL134" s="69"/>
      <c r="AM134" s="69"/>
      <c r="AN134" s="69">
        <v>36.59</v>
      </c>
      <c r="AO134" s="69">
        <v>615</v>
      </c>
      <c r="AP134" s="69"/>
      <c r="AQ134" s="69">
        <v>11.946272937243716</v>
      </c>
      <c r="AR134" s="69">
        <v>39.096007271371406</v>
      </c>
      <c r="AS134" s="69">
        <v>110.46970103866994</v>
      </c>
      <c r="AT134" s="69">
        <v>1600.021203154834</v>
      </c>
      <c r="AU134" s="69">
        <v>2.15694</v>
      </c>
      <c r="AV134" s="69"/>
      <c r="AW134" s="69"/>
      <c r="AX134" s="69">
        <v>38.120000000000005</v>
      </c>
      <c r="AY134" s="69">
        <v>615</v>
      </c>
      <c r="CA134" s="69">
        <v>159.9549</v>
      </c>
      <c r="CB134" s="69">
        <v>948.5388000000002</v>
      </c>
      <c r="CC134" s="69">
        <v>1396.347</v>
      </c>
      <c r="CD134" s="69">
        <v>1879.6536000000003</v>
      </c>
      <c r="CE134" s="69">
        <v>215.69400000000002</v>
      </c>
      <c r="CF134" s="69">
        <v>846.2640000000001</v>
      </c>
      <c r="CG134" s="69">
        <v>0</v>
      </c>
      <c r="CH134" s="69">
        <v>5446.452300000001</v>
      </c>
      <c r="CI134" s="69">
        <v>5446.452300000001</v>
      </c>
      <c r="CJ134" s="69"/>
      <c r="CK134" s="71">
        <v>5196.211367999999</v>
      </c>
      <c r="CL134" s="69"/>
      <c r="CM134" s="72">
        <f>IF((CK134-CL134)=0,0,(CI134-CJ134)/(CK134-CL134)*100)</f>
        <v>104.81583435079389</v>
      </c>
      <c r="CO134" s="69">
        <v>105</v>
      </c>
      <c r="CP134" s="69" t="s">
        <v>43</v>
      </c>
      <c r="CQ134" s="69">
        <v>105</v>
      </c>
      <c r="CR134" s="69">
        <v>2.5</v>
      </c>
      <c r="CS134" s="69">
        <v>107.5</v>
      </c>
      <c r="CV134" s="69">
        <v>1439.3016257404436</v>
      </c>
      <c r="CW134" s="69"/>
      <c r="CX134" s="69">
        <v>1465.6199124494442</v>
      </c>
      <c r="CY134" s="69"/>
      <c r="CZ134" s="69">
        <v>1439.3016257404436</v>
      </c>
      <c r="DA134" s="69"/>
      <c r="DB134" s="69">
        <v>1465.6199124494442</v>
      </c>
      <c r="DC134" s="69"/>
    </row>
    <row r="135" spans="1:107" s="70" customFormat="1" ht="26.25" customHeight="1">
      <c r="A135" s="1"/>
      <c r="B135" s="27"/>
      <c r="C135" s="59" t="s">
        <v>38</v>
      </c>
      <c r="D135" s="60">
        <f>ROW(C135)-13</f>
        <v>122</v>
      </c>
      <c r="E135" s="61" t="s">
        <v>314</v>
      </c>
      <c r="F135" s="61" t="s">
        <v>318</v>
      </c>
      <c r="G135" s="61" t="s">
        <v>319</v>
      </c>
      <c r="H135" s="61">
        <v>39</v>
      </c>
      <c r="I135" s="62" t="s">
        <v>317</v>
      </c>
      <c r="J135" s="63">
        <v>3</v>
      </c>
      <c r="K135" s="64">
        <v>2173.755897</v>
      </c>
      <c r="L135" s="65">
        <v>103.88234805823092</v>
      </c>
      <c r="M135" s="66"/>
      <c r="N135" s="67">
        <v>103.88234805823092</v>
      </c>
      <c r="O135" s="67">
        <v>104.99445061043286</v>
      </c>
      <c r="P135" s="67">
        <v>104.98019241652517</v>
      </c>
      <c r="Q135" s="67">
        <v>0</v>
      </c>
      <c r="R135" s="67">
        <v>0</v>
      </c>
      <c r="S135" s="67">
        <v>104.20000000000003</v>
      </c>
      <c r="T135" s="67">
        <v>104.2</v>
      </c>
      <c r="U135" s="67">
        <v>100</v>
      </c>
      <c r="V135" s="68">
        <v>103.48838971385803</v>
      </c>
      <c r="W135" s="66"/>
      <c r="X135" s="67">
        <v>103.48838971385803</v>
      </c>
      <c r="Y135" s="67">
        <v>104.99445061043286</v>
      </c>
      <c r="Z135" s="67">
        <v>104.98019241652518</v>
      </c>
      <c r="AA135" s="67">
        <v>0</v>
      </c>
      <c r="AB135" s="67">
        <v>104.99992129413434</v>
      </c>
      <c r="AC135" s="67">
        <v>104.2</v>
      </c>
      <c r="AD135" s="67">
        <v>104.19999999999999</v>
      </c>
      <c r="AE135" s="67">
        <v>100</v>
      </c>
      <c r="AF135" s="69"/>
      <c r="AG135" s="69">
        <v>27.029999999999998</v>
      </c>
      <c r="AH135" s="69">
        <v>35.33999999999999</v>
      </c>
      <c r="AI135" s="69"/>
      <c r="AJ135" s="69">
        <v>1905.8299999999997</v>
      </c>
      <c r="AK135" s="69">
        <v>2.07</v>
      </c>
      <c r="AL135" s="69"/>
      <c r="AM135" s="69"/>
      <c r="AN135" s="69">
        <v>24.909999999999997</v>
      </c>
      <c r="AO135" s="69">
        <v>615</v>
      </c>
      <c r="AP135" s="69"/>
      <c r="AQ135" s="69">
        <v>28.380000000000003</v>
      </c>
      <c r="AR135" s="69">
        <v>37.09999999999999</v>
      </c>
      <c r="AS135" s="69"/>
      <c r="AT135" s="69">
        <v>2001.12</v>
      </c>
      <c r="AU135" s="69">
        <v>2.15694</v>
      </c>
      <c r="AV135" s="69"/>
      <c r="AW135" s="69"/>
      <c r="AX135" s="69">
        <v>25.95621999999999</v>
      </c>
      <c r="AY135" s="69">
        <v>615</v>
      </c>
      <c r="CA135" s="69">
        <v>362.6964</v>
      </c>
      <c r="CB135" s="69">
        <v>474.138</v>
      </c>
      <c r="CC135" s="69">
        <v>0</v>
      </c>
      <c r="CD135" s="69">
        <v>0</v>
      </c>
      <c r="CE135" s="69">
        <v>215.69400000000002</v>
      </c>
      <c r="CF135" s="69">
        <v>813.7274969999999</v>
      </c>
      <c r="CG135" s="69">
        <v>307.5</v>
      </c>
      <c r="CH135" s="69">
        <v>2173.755897</v>
      </c>
      <c r="CI135" s="69">
        <v>2173.755897</v>
      </c>
      <c r="CJ135" s="69"/>
      <c r="CK135" s="71">
        <v>2092.5171</v>
      </c>
      <c r="CL135" s="69"/>
      <c r="CM135" s="72">
        <f>IF((CK135-CL135)=0,0,(CI135-CJ135)/(CK135-CL135)*100)</f>
        <v>103.88234805823092</v>
      </c>
      <c r="CO135" s="69">
        <v>105</v>
      </c>
      <c r="CP135" s="69" t="s">
        <v>43</v>
      </c>
      <c r="CQ135" s="69">
        <v>105</v>
      </c>
      <c r="CR135" s="69">
        <v>2.5</v>
      </c>
      <c r="CS135" s="69">
        <v>107.5</v>
      </c>
      <c r="CV135" s="69">
        <v>1198.063442916712</v>
      </c>
      <c r="CW135" s="69"/>
      <c r="CX135" s="69">
        <v>1239.8565648249119</v>
      </c>
      <c r="CY135" s="69"/>
      <c r="CZ135" s="69">
        <v>1198.063442916712</v>
      </c>
      <c r="DA135" s="69"/>
      <c r="DB135" s="69">
        <v>1239.8565648249119</v>
      </c>
      <c r="DC135" s="69"/>
    </row>
    <row r="136" spans="1:107" s="70" customFormat="1" ht="26.25" customHeight="1">
      <c r="A136" s="1"/>
      <c r="B136" s="27"/>
      <c r="C136" s="59" t="s">
        <v>38</v>
      </c>
      <c r="D136" s="60">
        <f>ROW(C136)-13</f>
        <v>123</v>
      </c>
      <c r="E136" s="61" t="s">
        <v>314</v>
      </c>
      <c r="F136" s="61" t="s">
        <v>320</v>
      </c>
      <c r="G136" s="61" t="s">
        <v>321</v>
      </c>
      <c r="H136" s="61">
        <v>39</v>
      </c>
      <c r="I136" s="62" t="s">
        <v>317</v>
      </c>
      <c r="J136" s="63">
        <v>3</v>
      </c>
      <c r="K136" s="64">
        <v>4379.614797</v>
      </c>
      <c r="L136" s="65">
        <v>104.32571000247117</v>
      </c>
      <c r="M136" s="66"/>
      <c r="N136" s="67">
        <v>104.32571000247117</v>
      </c>
      <c r="O136" s="67">
        <v>105</v>
      </c>
      <c r="P136" s="67">
        <v>104.99540300337114</v>
      </c>
      <c r="Q136" s="67">
        <v>0</v>
      </c>
      <c r="R136" s="67">
        <v>104.18992051412144</v>
      </c>
      <c r="S136" s="67">
        <v>104.34782608695654</v>
      </c>
      <c r="T136" s="67">
        <v>104.2</v>
      </c>
      <c r="U136" s="67">
        <v>0</v>
      </c>
      <c r="V136" s="68">
        <v>102.47101002082537</v>
      </c>
      <c r="W136" s="66"/>
      <c r="X136" s="67">
        <v>102.47101002082537</v>
      </c>
      <c r="Y136" s="67">
        <v>104.99999999999999</v>
      </c>
      <c r="Z136" s="67">
        <v>104.99540300337111</v>
      </c>
      <c r="AA136" s="67">
        <v>0</v>
      </c>
      <c r="AB136" s="67">
        <v>104.18992051412144</v>
      </c>
      <c r="AC136" s="67">
        <v>104.34782608695654</v>
      </c>
      <c r="AD136" s="67">
        <v>104.20000000000003</v>
      </c>
      <c r="AE136" s="67">
        <v>100</v>
      </c>
      <c r="AF136" s="69"/>
      <c r="AG136" s="69">
        <v>26.600000000000005</v>
      </c>
      <c r="AH136" s="69">
        <v>32.63000000000001</v>
      </c>
      <c r="AI136" s="69"/>
      <c r="AJ136" s="69">
        <v>2365.2</v>
      </c>
      <c r="AK136" s="69">
        <v>2.07</v>
      </c>
      <c r="AL136" s="69"/>
      <c r="AM136" s="69"/>
      <c r="AN136" s="69">
        <v>24.909999999999993</v>
      </c>
      <c r="AO136" s="69">
        <v>615</v>
      </c>
      <c r="AP136" s="69"/>
      <c r="AQ136" s="69">
        <v>27.93</v>
      </c>
      <c r="AR136" s="69">
        <v>34.26</v>
      </c>
      <c r="AS136" s="69"/>
      <c r="AT136" s="69">
        <v>2464.2999999999997</v>
      </c>
      <c r="AU136" s="69">
        <v>2.16</v>
      </c>
      <c r="AV136" s="69"/>
      <c r="AW136" s="69"/>
      <c r="AX136" s="69">
        <v>25.956220000000002</v>
      </c>
      <c r="AY136" s="69">
        <v>615</v>
      </c>
      <c r="CA136" s="69">
        <v>309.18510000000003</v>
      </c>
      <c r="CB136" s="69">
        <v>379.2582</v>
      </c>
      <c r="CC136" s="69">
        <v>0</v>
      </c>
      <c r="CD136" s="69">
        <v>2661.444</v>
      </c>
      <c r="CE136" s="69">
        <v>216</v>
      </c>
      <c r="CF136" s="69">
        <v>813.7274969999999</v>
      </c>
      <c r="CG136" s="69">
        <v>0</v>
      </c>
      <c r="CH136" s="69">
        <v>4379.614797</v>
      </c>
      <c r="CI136" s="69">
        <v>4379.614797</v>
      </c>
      <c r="CJ136" s="69"/>
      <c r="CK136" s="71">
        <v>4198.0206</v>
      </c>
      <c r="CL136" s="69"/>
      <c r="CM136" s="72">
        <f>IF((CK136-CL136)=0,0,(CI136-CJ136)/(CK136-CL136)*100)</f>
        <v>104.32571000247117</v>
      </c>
      <c r="CO136" s="69">
        <v>105</v>
      </c>
      <c r="CP136" s="69" t="s">
        <v>43</v>
      </c>
      <c r="CQ136" s="69">
        <v>105</v>
      </c>
      <c r="CR136" s="69">
        <v>2.5</v>
      </c>
      <c r="CS136" s="69">
        <v>107.5</v>
      </c>
      <c r="CV136" s="69">
        <v>578.0251829666469</v>
      </c>
      <c r="CW136" s="69"/>
      <c r="CX136" s="69">
        <v>592.308243160647</v>
      </c>
      <c r="CY136" s="69"/>
      <c r="CZ136" s="69">
        <v>578.0251829666469</v>
      </c>
      <c r="DA136" s="69"/>
      <c r="DB136" s="69">
        <v>592.308243160647</v>
      </c>
      <c r="DC136" s="69"/>
    </row>
    <row r="137" spans="1:107" s="70" customFormat="1" ht="26.25" customHeight="1">
      <c r="A137" s="1"/>
      <c r="B137" s="27"/>
      <c r="C137" s="59" t="s">
        <v>38</v>
      </c>
      <c r="D137" s="60">
        <f>ROW(C137)-13</f>
        <v>124</v>
      </c>
      <c r="E137" s="61" t="s">
        <v>314</v>
      </c>
      <c r="F137" s="61" t="s">
        <v>202</v>
      </c>
      <c r="G137" s="61" t="s">
        <v>322</v>
      </c>
      <c r="H137" s="61">
        <v>39</v>
      </c>
      <c r="I137" s="62" t="s">
        <v>317</v>
      </c>
      <c r="J137" s="63">
        <v>3</v>
      </c>
      <c r="K137" s="64">
        <v>6240.658671600001</v>
      </c>
      <c r="L137" s="65">
        <v>104.47381252053786</v>
      </c>
      <c r="M137" s="66"/>
      <c r="N137" s="67">
        <v>104.47381252053786</v>
      </c>
      <c r="O137" s="67">
        <v>104.9874266554904</v>
      </c>
      <c r="P137" s="67">
        <v>104.98067840274798</v>
      </c>
      <c r="Q137" s="67">
        <v>105.00191497510534</v>
      </c>
      <c r="R137" s="67">
        <v>104.18721911651868</v>
      </c>
      <c r="S137" s="67">
        <v>104.20000000000003</v>
      </c>
      <c r="T137" s="67">
        <v>104.2</v>
      </c>
      <c r="U137" s="67">
        <v>0</v>
      </c>
      <c r="V137" s="68">
        <v>102.52847043642448</v>
      </c>
      <c r="W137" s="66"/>
      <c r="X137" s="67">
        <v>102.52847043642448</v>
      </c>
      <c r="Y137" s="67">
        <v>104.98979010177956</v>
      </c>
      <c r="Z137" s="67">
        <v>104.9866879099926</v>
      </c>
      <c r="AA137" s="67">
        <v>105.00191497510531</v>
      </c>
      <c r="AB137" s="67">
        <v>102.75515773029677</v>
      </c>
      <c r="AC137" s="67">
        <v>104.20000000000003</v>
      </c>
      <c r="AD137" s="67">
        <v>104.20000000000003</v>
      </c>
      <c r="AE137" s="67">
        <v>100</v>
      </c>
      <c r="AF137" s="69"/>
      <c r="AG137" s="69">
        <v>25.794586546756356</v>
      </c>
      <c r="AH137" s="69">
        <v>25.48316350754011</v>
      </c>
      <c r="AI137" s="69">
        <v>130.55</v>
      </c>
      <c r="AJ137" s="69">
        <v>2371.47040941871</v>
      </c>
      <c r="AK137" s="69">
        <v>2.07</v>
      </c>
      <c r="AL137" s="69"/>
      <c r="AM137" s="69"/>
      <c r="AN137" s="69">
        <v>33.89</v>
      </c>
      <c r="AO137" s="69">
        <v>615.0000000000001</v>
      </c>
      <c r="AP137" s="69"/>
      <c r="AQ137" s="69">
        <v>27.081682273061364</v>
      </c>
      <c r="AR137" s="69">
        <v>26.753929341254256</v>
      </c>
      <c r="AS137" s="69">
        <v>137.08</v>
      </c>
      <c r="AT137" s="69">
        <v>2436.8081597255104</v>
      </c>
      <c r="AU137" s="69">
        <v>2.15694</v>
      </c>
      <c r="AV137" s="69"/>
      <c r="AW137" s="69"/>
      <c r="AX137" s="69">
        <v>35.31338</v>
      </c>
      <c r="AY137" s="69">
        <v>615.0000000000001</v>
      </c>
      <c r="CA137" s="69">
        <v>290.83050000000003</v>
      </c>
      <c r="CB137" s="69">
        <v>525.186</v>
      </c>
      <c r="CC137" s="69">
        <v>1394.1036000000004</v>
      </c>
      <c r="CD137" s="69">
        <v>3079.62</v>
      </c>
      <c r="CE137" s="69">
        <v>215.69400000000002</v>
      </c>
      <c r="CF137" s="69">
        <v>735.2245716000001</v>
      </c>
      <c r="CG137" s="69">
        <v>0</v>
      </c>
      <c r="CH137" s="69">
        <v>6240.658671600001</v>
      </c>
      <c r="CI137" s="69">
        <v>6240.658671600001</v>
      </c>
      <c r="CJ137" s="69"/>
      <c r="CK137" s="71">
        <v>5973.419100000001</v>
      </c>
      <c r="CL137" s="69"/>
      <c r="CM137" s="72">
        <f>IF((CK137-CL137)=0,0,(CI137-CJ137)/(CK137-CL137)*100)</f>
        <v>104.47381252053786</v>
      </c>
      <c r="CO137" s="69">
        <v>105</v>
      </c>
      <c r="CP137" s="69" t="s">
        <v>43</v>
      </c>
      <c r="CQ137" s="69">
        <v>105</v>
      </c>
      <c r="CR137" s="69">
        <v>2.5</v>
      </c>
      <c r="CS137" s="69">
        <v>107.5</v>
      </c>
      <c r="CV137" s="69">
        <v>2485.5072296726694</v>
      </c>
      <c r="CW137" s="69"/>
      <c r="CX137" s="69">
        <v>2548.352545170136</v>
      </c>
      <c r="CY137" s="69"/>
      <c r="CZ137" s="69">
        <v>2485.5072296726694</v>
      </c>
      <c r="DA137" s="69"/>
      <c r="DB137" s="69">
        <v>2548.352545170136</v>
      </c>
      <c r="DC137" s="69"/>
    </row>
    <row r="138" spans="1:107" s="70" customFormat="1" ht="26.25" customHeight="1">
      <c r="A138" s="1"/>
      <c r="B138" s="27"/>
      <c r="C138" s="59" t="s">
        <v>38</v>
      </c>
      <c r="D138" s="60">
        <f>ROW(C138)-13</f>
        <v>125</v>
      </c>
      <c r="E138" s="61" t="s">
        <v>314</v>
      </c>
      <c r="F138" s="61" t="s">
        <v>323</v>
      </c>
      <c r="G138" s="61" t="s">
        <v>324</v>
      </c>
      <c r="H138" s="61">
        <v>39</v>
      </c>
      <c r="I138" s="62" t="s">
        <v>317</v>
      </c>
      <c r="J138" s="63">
        <v>3</v>
      </c>
      <c r="K138" s="64">
        <v>3879.119321</v>
      </c>
      <c r="L138" s="65">
        <v>104.22499722182697</v>
      </c>
      <c r="M138" s="66"/>
      <c r="N138" s="67">
        <v>104.22499722182697</v>
      </c>
      <c r="O138" s="67">
        <v>103.44086021505376</v>
      </c>
      <c r="P138" s="67">
        <v>105.01269035532997</v>
      </c>
      <c r="Q138" s="67">
        <v>0</v>
      </c>
      <c r="R138" s="67">
        <v>104.18992051412144</v>
      </c>
      <c r="S138" s="67">
        <v>104.34782608695654</v>
      </c>
      <c r="T138" s="67">
        <v>104.2</v>
      </c>
      <c r="U138" s="67">
        <v>0</v>
      </c>
      <c r="V138" s="68">
        <v>102.15228429707605</v>
      </c>
      <c r="W138" s="66"/>
      <c r="X138" s="67">
        <v>102.15228429707605</v>
      </c>
      <c r="Y138" s="67">
        <v>103.44086021505376</v>
      </c>
      <c r="Z138" s="67">
        <v>105.01269035532997</v>
      </c>
      <c r="AA138" s="67">
        <v>0</v>
      </c>
      <c r="AB138" s="67">
        <v>104.18992051412144</v>
      </c>
      <c r="AC138" s="67">
        <v>104.34782608695652</v>
      </c>
      <c r="AD138" s="67">
        <v>104.19999999999999</v>
      </c>
      <c r="AE138" s="67">
        <v>100</v>
      </c>
      <c r="AF138" s="69"/>
      <c r="AG138" s="69">
        <v>23.249999999999996</v>
      </c>
      <c r="AH138" s="69">
        <v>31.520000000000007</v>
      </c>
      <c r="AI138" s="69"/>
      <c r="AJ138" s="69">
        <v>2365.2000000000003</v>
      </c>
      <c r="AK138" s="69">
        <v>2.07</v>
      </c>
      <c r="AL138" s="69"/>
      <c r="AM138" s="69"/>
      <c r="AN138" s="69">
        <v>33.89</v>
      </c>
      <c r="AO138" s="69">
        <v>615</v>
      </c>
      <c r="AP138" s="69"/>
      <c r="AQ138" s="69">
        <v>24.049999999999997</v>
      </c>
      <c r="AR138" s="69">
        <v>33.1</v>
      </c>
      <c r="AS138" s="69"/>
      <c r="AT138" s="69">
        <v>2464.3</v>
      </c>
      <c r="AU138" s="69">
        <v>2.16</v>
      </c>
      <c r="AV138" s="69"/>
      <c r="AW138" s="69"/>
      <c r="AX138" s="69">
        <v>35.313379999999995</v>
      </c>
      <c r="AY138" s="69">
        <v>615</v>
      </c>
      <c r="CA138" s="69">
        <v>266.2335</v>
      </c>
      <c r="CB138" s="69">
        <v>366.41700000000003</v>
      </c>
      <c r="CC138" s="69">
        <v>0</v>
      </c>
      <c r="CD138" s="69">
        <v>2661.444</v>
      </c>
      <c r="CE138" s="69">
        <v>216</v>
      </c>
      <c r="CF138" s="69">
        <v>369.024821</v>
      </c>
      <c r="CG138" s="69">
        <v>0</v>
      </c>
      <c r="CH138" s="69">
        <v>3879.119321</v>
      </c>
      <c r="CI138" s="69">
        <v>3879.119321</v>
      </c>
      <c r="CJ138" s="69"/>
      <c r="CK138" s="71">
        <v>3721.8704</v>
      </c>
      <c r="CL138" s="69"/>
      <c r="CM138" s="72">
        <f>IF((CK138-CL138)=0,0,(CI138-CJ138)/(CK138-CL138)*100)</f>
        <v>104.22499722182697</v>
      </c>
      <c r="CO138" s="69">
        <v>105</v>
      </c>
      <c r="CP138" s="69" t="s">
        <v>43</v>
      </c>
      <c r="CQ138" s="69">
        <v>105</v>
      </c>
      <c r="CR138" s="69">
        <v>2.5</v>
      </c>
      <c r="CS138" s="69">
        <v>107.5</v>
      </c>
      <c r="CV138" s="69">
        <v>567.674456</v>
      </c>
      <c r="CW138" s="69"/>
      <c r="CX138" s="69">
        <v>579.8924241749999</v>
      </c>
      <c r="CY138" s="69"/>
      <c r="CZ138" s="69">
        <v>567.674456</v>
      </c>
      <c r="DA138" s="69"/>
      <c r="DB138" s="69">
        <v>579.8924241749999</v>
      </c>
      <c r="DC138" s="69"/>
    </row>
    <row r="139" spans="1:107" s="70" customFormat="1" ht="26.25" customHeight="1">
      <c r="A139" s="1"/>
      <c r="B139" s="27"/>
      <c r="C139" s="59" t="s">
        <v>38</v>
      </c>
      <c r="D139" s="60">
        <f>ROW(C139)-13</f>
        <v>126</v>
      </c>
      <c r="E139" s="61" t="s">
        <v>314</v>
      </c>
      <c r="F139" s="61" t="s">
        <v>325</v>
      </c>
      <c r="G139" s="61" t="s">
        <v>326</v>
      </c>
      <c r="H139" s="61">
        <v>39</v>
      </c>
      <c r="I139" s="62" t="s">
        <v>317</v>
      </c>
      <c r="J139" s="63">
        <v>3</v>
      </c>
      <c r="K139" s="64">
        <v>1339.360751</v>
      </c>
      <c r="L139" s="65">
        <v>102.29497184934627</v>
      </c>
      <c r="M139" s="66"/>
      <c r="N139" s="67">
        <v>102.29497184934627</v>
      </c>
      <c r="O139" s="67">
        <v>105.04540867810293</v>
      </c>
      <c r="P139" s="67">
        <v>0</v>
      </c>
      <c r="Q139" s="67">
        <v>0</v>
      </c>
      <c r="R139" s="67">
        <v>0</v>
      </c>
      <c r="S139" s="67">
        <v>104.20000000000003</v>
      </c>
      <c r="T139" s="67">
        <v>104.19999999999999</v>
      </c>
      <c r="U139" s="67">
        <v>100</v>
      </c>
      <c r="V139" s="68">
        <v>101.13225005892656</v>
      </c>
      <c r="W139" s="66"/>
      <c r="X139" s="67">
        <v>101.13225005892656</v>
      </c>
      <c r="Y139" s="67">
        <v>105.04540867810293</v>
      </c>
      <c r="Z139" s="67">
        <v>0</v>
      </c>
      <c r="AA139" s="67">
        <v>0</v>
      </c>
      <c r="AB139" s="67">
        <v>0</v>
      </c>
      <c r="AC139" s="67">
        <v>104.20000000000003</v>
      </c>
      <c r="AD139" s="67">
        <v>104.19999999999999</v>
      </c>
      <c r="AE139" s="67">
        <v>100</v>
      </c>
      <c r="AF139" s="69"/>
      <c r="AG139" s="69">
        <v>9.909999999999998</v>
      </c>
      <c r="AH139" s="69"/>
      <c r="AI139" s="69"/>
      <c r="AJ139" s="69"/>
      <c r="AK139" s="69">
        <v>2.07</v>
      </c>
      <c r="AL139" s="69"/>
      <c r="AM139" s="69"/>
      <c r="AN139" s="69">
        <v>36.589999999999996</v>
      </c>
      <c r="AO139" s="69">
        <v>615</v>
      </c>
      <c r="AP139" s="69"/>
      <c r="AQ139" s="69">
        <v>10.409999999999998</v>
      </c>
      <c r="AR139" s="69"/>
      <c r="AS139" s="69"/>
      <c r="AT139" s="69"/>
      <c r="AU139" s="69">
        <v>2.15694</v>
      </c>
      <c r="AV139" s="69"/>
      <c r="AW139" s="69"/>
      <c r="AX139" s="69">
        <v>38.12678</v>
      </c>
      <c r="AY139" s="69">
        <v>615</v>
      </c>
      <c r="CA139" s="69">
        <v>110.24189999999999</v>
      </c>
      <c r="CB139" s="69">
        <v>0</v>
      </c>
      <c r="CC139" s="69">
        <v>0</v>
      </c>
      <c r="CD139" s="69">
        <v>0</v>
      </c>
      <c r="CE139" s="69">
        <v>215.69400000000002</v>
      </c>
      <c r="CF139" s="69">
        <v>398.42485099999993</v>
      </c>
      <c r="CG139" s="69">
        <v>615</v>
      </c>
      <c r="CH139" s="69">
        <v>1339.360751</v>
      </c>
      <c r="CI139" s="69">
        <v>1339.360751</v>
      </c>
      <c r="CJ139" s="69"/>
      <c r="CK139" s="71">
        <v>1309.3124</v>
      </c>
      <c r="CL139" s="69"/>
      <c r="CM139" s="72">
        <f>IF((CK139-CL139)=0,0,(CI139-CJ139)/(CK139-CL139)*100)</f>
        <v>102.29497184934627</v>
      </c>
      <c r="CO139" s="69">
        <v>105</v>
      </c>
      <c r="CP139" s="69" t="s">
        <v>43</v>
      </c>
      <c r="CQ139" s="69">
        <v>105</v>
      </c>
      <c r="CR139" s="69">
        <v>2.5</v>
      </c>
      <c r="CS139" s="69">
        <v>107.5</v>
      </c>
      <c r="CV139" s="69">
        <v>543.4100401666655</v>
      </c>
      <c r="CW139" s="69"/>
      <c r="CX139" s="69">
        <v>549.5628006666655</v>
      </c>
      <c r="CY139" s="69"/>
      <c r="CZ139" s="69">
        <v>543.4100401666655</v>
      </c>
      <c r="DA139" s="69"/>
      <c r="DB139" s="69">
        <v>549.5628006666655</v>
      </c>
      <c r="DC139" s="69"/>
    </row>
    <row r="140" spans="1:107" s="70" customFormat="1" ht="26.25" customHeight="1">
      <c r="A140" s="1"/>
      <c r="B140" s="27"/>
      <c r="C140" s="59" t="s">
        <v>38</v>
      </c>
      <c r="D140" s="60">
        <f>ROW(C140)-13</f>
        <v>127</v>
      </c>
      <c r="E140" s="61" t="s">
        <v>314</v>
      </c>
      <c r="F140" s="61" t="s">
        <v>327</v>
      </c>
      <c r="G140" s="61" t="s">
        <v>328</v>
      </c>
      <c r="H140" s="61">
        <v>39</v>
      </c>
      <c r="I140" s="62" t="s">
        <v>317</v>
      </c>
      <c r="J140" s="63">
        <v>3</v>
      </c>
      <c r="K140" s="64">
        <v>3704.627195</v>
      </c>
      <c r="L140" s="65">
        <v>104.86582978955423</v>
      </c>
      <c r="M140" s="66"/>
      <c r="N140" s="67">
        <v>104.86582978955423</v>
      </c>
      <c r="O140" s="67">
        <v>0</v>
      </c>
      <c r="P140" s="67">
        <v>0</v>
      </c>
      <c r="Q140" s="67">
        <v>0</v>
      </c>
      <c r="R140" s="67">
        <v>104.99915239871164</v>
      </c>
      <c r="S140" s="67">
        <v>104.20000000000003</v>
      </c>
      <c r="T140" s="67">
        <v>104.19999999999999</v>
      </c>
      <c r="U140" s="67">
        <v>0</v>
      </c>
      <c r="V140" s="68">
        <v>101.14091182273563</v>
      </c>
      <c r="W140" s="66"/>
      <c r="X140" s="67">
        <v>101.14091182273563</v>
      </c>
      <c r="Y140" s="67">
        <v>105.01647748077627</v>
      </c>
      <c r="Z140" s="67">
        <v>0</v>
      </c>
      <c r="AA140" s="67">
        <v>0</v>
      </c>
      <c r="AB140" s="67">
        <v>104.99915239871167</v>
      </c>
      <c r="AC140" s="67">
        <v>104.20000000000003</v>
      </c>
      <c r="AD140" s="67">
        <v>104.2</v>
      </c>
      <c r="AE140" s="67">
        <v>100</v>
      </c>
      <c r="AF140" s="69"/>
      <c r="AG140" s="69">
        <v>27.31</v>
      </c>
      <c r="AH140" s="69"/>
      <c r="AI140" s="69"/>
      <c r="AJ140" s="69">
        <v>1769.6999999999998</v>
      </c>
      <c r="AK140" s="69">
        <v>2.07</v>
      </c>
      <c r="AL140" s="69"/>
      <c r="AM140" s="69"/>
      <c r="AN140" s="69">
        <v>36.589999999999996</v>
      </c>
      <c r="AO140" s="69">
        <v>615</v>
      </c>
      <c r="AP140" s="69"/>
      <c r="AQ140" s="69">
        <v>28.679999999999996</v>
      </c>
      <c r="AR140" s="69"/>
      <c r="AS140" s="69"/>
      <c r="AT140" s="69">
        <v>1858.17</v>
      </c>
      <c r="AU140" s="69">
        <v>2.1569400000000005</v>
      </c>
      <c r="AV140" s="69"/>
      <c r="AW140" s="69"/>
      <c r="AX140" s="69">
        <v>38.12678</v>
      </c>
      <c r="AY140" s="69">
        <v>615</v>
      </c>
      <c r="CA140" s="69">
        <v>0</v>
      </c>
      <c r="CB140" s="69">
        <v>0</v>
      </c>
      <c r="CC140" s="69">
        <v>0</v>
      </c>
      <c r="CD140" s="69">
        <v>3090.5083440000003</v>
      </c>
      <c r="CE140" s="69">
        <v>215.69400000000002</v>
      </c>
      <c r="CF140" s="69">
        <v>398.42485099999993</v>
      </c>
      <c r="CG140" s="69">
        <v>0</v>
      </c>
      <c r="CH140" s="69">
        <v>3704.627195</v>
      </c>
      <c r="CI140" s="69">
        <v>3704.627195</v>
      </c>
      <c r="CJ140" s="69"/>
      <c r="CK140" s="71">
        <v>3532.73054</v>
      </c>
      <c r="CL140" s="69"/>
      <c r="CM140" s="72">
        <f>IF((CK140-CL140)=0,0,(CI140-CJ140)/(CK140-CL140)*100)</f>
        <v>104.86582978955423</v>
      </c>
      <c r="CO140" s="69">
        <v>105</v>
      </c>
      <c r="CP140" s="69" t="s">
        <v>43</v>
      </c>
      <c r="CQ140" s="69">
        <v>105</v>
      </c>
      <c r="CR140" s="69">
        <v>2.5</v>
      </c>
      <c r="CS140" s="69">
        <v>107.5</v>
      </c>
      <c r="CV140" s="69">
        <v>634.9212177879796</v>
      </c>
      <c r="CW140" s="69"/>
      <c r="CX140" s="69">
        <v>642.1651090267796</v>
      </c>
      <c r="CY140" s="69"/>
      <c r="CZ140" s="69">
        <v>634.9212177879796</v>
      </c>
      <c r="DA140" s="69"/>
      <c r="DB140" s="69">
        <v>642.1651090267796</v>
      </c>
      <c r="DC140" s="69"/>
    </row>
    <row r="141" spans="1:107" s="70" customFormat="1" ht="26.25" customHeight="1">
      <c r="A141" s="1"/>
      <c r="B141" s="27"/>
      <c r="C141" s="59" t="s">
        <v>38</v>
      </c>
      <c r="D141" s="60">
        <f>ROW(C141)-13</f>
        <v>128</v>
      </c>
      <c r="E141" s="61" t="s">
        <v>314</v>
      </c>
      <c r="F141" s="61" t="s">
        <v>329</v>
      </c>
      <c r="G141" s="61" t="s">
        <v>330</v>
      </c>
      <c r="H141" s="61">
        <v>39</v>
      </c>
      <c r="I141" s="62" t="s">
        <v>317</v>
      </c>
      <c r="J141" s="63">
        <v>3</v>
      </c>
      <c r="K141" s="64">
        <v>5318.575808999999</v>
      </c>
      <c r="L141" s="65">
        <v>104.84270116965646</v>
      </c>
      <c r="M141" s="66"/>
      <c r="N141" s="67">
        <v>104.84270116965646</v>
      </c>
      <c r="O141" s="67">
        <v>104.97360377882745</v>
      </c>
      <c r="P141" s="67">
        <v>104.99615680245967</v>
      </c>
      <c r="Q141" s="67">
        <v>0</v>
      </c>
      <c r="R141" s="67">
        <v>104.99999999999996</v>
      </c>
      <c r="S141" s="67">
        <v>104.20000000000003</v>
      </c>
      <c r="T141" s="67">
        <v>104.2</v>
      </c>
      <c r="U141" s="67">
        <v>0</v>
      </c>
      <c r="V141" s="68">
        <v>104.78741757679566</v>
      </c>
      <c r="W141" s="66"/>
      <c r="X141" s="67">
        <v>104.78741757679566</v>
      </c>
      <c r="Y141" s="67">
        <v>104.97360377882747</v>
      </c>
      <c r="Z141" s="67">
        <v>104.99615680245962</v>
      </c>
      <c r="AA141" s="67">
        <v>0</v>
      </c>
      <c r="AB141" s="67">
        <v>105.00000000000003</v>
      </c>
      <c r="AC141" s="67">
        <v>104.2</v>
      </c>
      <c r="AD141" s="67">
        <v>104.19999999999999</v>
      </c>
      <c r="AE141" s="67">
        <v>100</v>
      </c>
      <c r="AF141" s="69"/>
      <c r="AG141" s="69">
        <v>35.99</v>
      </c>
      <c r="AH141" s="69">
        <v>13.010000000000003</v>
      </c>
      <c r="AI141" s="69"/>
      <c r="AJ141" s="69">
        <v>2121.399999999999</v>
      </c>
      <c r="AK141" s="69">
        <v>2.07</v>
      </c>
      <c r="AL141" s="69"/>
      <c r="AM141" s="69"/>
      <c r="AN141" s="69">
        <v>24.91</v>
      </c>
      <c r="AO141" s="69">
        <v>615</v>
      </c>
      <c r="AP141" s="69"/>
      <c r="AQ141" s="69">
        <v>37.78</v>
      </c>
      <c r="AR141" s="69">
        <v>13.66</v>
      </c>
      <c r="AS141" s="69"/>
      <c r="AT141" s="69">
        <v>2227.469999999999</v>
      </c>
      <c r="AU141" s="69">
        <v>2.15694</v>
      </c>
      <c r="AV141" s="69"/>
      <c r="AW141" s="69"/>
      <c r="AX141" s="69">
        <v>25.95622</v>
      </c>
      <c r="AY141" s="69">
        <v>615</v>
      </c>
      <c r="CA141" s="69">
        <v>287.8836</v>
      </c>
      <c r="CB141" s="69">
        <v>104.0892</v>
      </c>
      <c r="CC141" s="69">
        <v>0</v>
      </c>
      <c r="CD141" s="69">
        <v>3897.181511999999</v>
      </c>
      <c r="CE141" s="69">
        <v>215.69400000000002</v>
      </c>
      <c r="CF141" s="69">
        <v>813.7274969999999</v>
      </c>
      <c r="CG141" s="69">
        <v>0</v>
      </c>
      <c r="CH141" s="69">
        <v>5318.575808999999</v>
      </c>
      <c r="CI141" s="69">
        <v>5318.575808999999</v>
      </c>
      <c r="CJ141" s="69"/>
      <c r="CK141" s="71">
        <v>5072.9099400000005</v>
      </c>
      <c r="CL141" s="69"/>
      <c r="CM141" s="72">
        <f>IF((CK141-CL141)=0,0,(CI141-CJ141)/(CK141-CL141)*100)</f>
        <v>104.84270116965646</v>
      </c>
      <c r="CO141" s="69">
        <v>105</v>
      </c>
      <c r="CP141" s="69" t="s">
        <v>43</v>
      </c>
      <c r="CQ141" s="69">
        <v>105</v>
      </c>
      <c r="CR141" s="69">
        <v>2.5</v>
      </c>
      <c r="CS141" s="69">
        <v>107.5</v>
      </c>
      <c r="CV141" s="69">
        <v>1802.4602283239785</v>
      </c>
      <c r="CW141" s="69"/>
      <c r="CX141" s="69">
        <v>1888.751526109512</v>
      </c>
      <c r="CY141" s="69"/>
      <c r="CZ141" s="69">
        <v>1802.4602283239785</v>
      </c>
      <c r="DA141" s="69"/>
      <c r="DB141" s="69">
        <v>1888.751526109512</v>
      </c>
      <c r="DC141" s="69"/>
    </row>
    <row r="142" spans="1:107" s="70" customFormat="1" ht="26.25" customHeight="1">
      <c r="A142" s="1"/>
      <c r="B142" s="27"/>
      <c r="C142" s="59" t="s">
        <v>38</v>
      </c>
      <c r="D142" s="60">
        <f>ROW(C142)-13</f>
        <v>129</v>
      </c>
      <c r="E142" s="61" t="s">
        <v>314</v>
      </c>
      <c r="F142" s="61" t="s">
        <v>331</v>
      </c>
      <c r="G142" s="61" t="s">
        <v>332</v>
      </c>
      <c r="H142" s="61">
        <v>39</v>
      </c>
      <c r="I142" s="62" t="s">
        <v>317</v>
      </c>
      <c r="J142" s="63">
        <v>3</v>
      </c>
      <c r="K142" s="64">
        <v>5750.6901716</v>
      </c>
      <c r="L142" s="65">
        <v>104.69921380509204</v>
      </c>
      <c r="M142" s="66"/>
      <c r="N142" s="67">
        <v>104.69921380509204</v>
      </c>
      <c r="O142" s="67">
        <v>107.77279521674141</v>
      </c>
      <c r="P142" s="67">
        <v>100.04764173415914</v>
      </c>
      <c r="Q142" s="67">
        <v>104.997703964488</v>
      </c>
      <c r="R142" s="67">
        <v>105.00007440586916</v>
      </c>
      <c r="S142" s="67">
        <v>104.2</v>
      </c>
      <c r="T142" s="67">
        <v>104.2</v>
      </c>
      <c r="U142" s="67">
        <v>0</v>
      </c>
      <c r="V142" s="68">
        <v>103.57212481725313</v>
      </c>
      <c r="W142" s="66"/>
      <c r="X142" s="67">
        <v>103.57212481725313</v>
      </c>
      <c r="Y142" s="67">
        <v>107.77279521674139</v>
      </c>
      <c r="Z142" s="67">
        <v>100.04764173415919</v>
      </c>
      <c r="AA142" s="67">
        <v>104.99770396448798</v>
      </c>
      <c r="AB142" s="67">
        <v>103.70690732918337</v>
      </c>
      <c r="AC142" s="67">
        <v>104.2</v>
      </c>
      <c r="AD142" s="67">
        <v>104.2</v>
      </c>
      <c r="AE142" s="67">
        <v>100</v>
      </c>
      <c r="AF142" s="69"/>
      <c r="AG142" s="69">
        <v>6.690000000000002</v>
      </c>
      <c r="AH142" s="69">
        <v>20.98999999999999</v>
      </c>
      <c r="AI142" s="69">
        <v>130.66</v>
      </c>
      <c r="AJ142" s="69">
        <v>2058.0737648467684</v>
      </c>
      <c r="AK142" s="69">
        <v>2.96</v>
      </c>
      <c r="AL142" s="69"/>
      <c r="AM142" s="69"/>
      <c r="AN142" s="69">
        <v>33.89</v>
      </c>
      <c r="AO142" s="69">
        <v>615</v>
      </c>
      <c r="AP142" s="69"/>
      <c r="AQ142" s="69">
        <v>7.210000000000002</v>
      </c>
      <c r="AR142" s="69">
        <v>21</v>
      </c>
      <c r="AS142" s="69">
        <v>137.18999999999997</v>
      </c>
      <c r="AT142" s="69">
        <v>2134.364652075874</v>
      </c>
      <c r="AU142" s="69">
        <v>3.08432</v>
      </c>
      <c r="AV142" s="69"/>
      <c r="AW142" s="69"/>
      <c r="AX142" s="69">
        <v>35.31338</v>
      </c>
      <c r="AY142" s="69">
        <v>615</v>
      </c>
      <c r="CA142" s="69">
        <v>71.59530000000001</v>
      </c>
      <c r="CB142" s="69">
        <v>208.53000000000003</v>
      </c>
      <c r="CC142" s="69">
        <v>1378.7595000000001</v>
      </c>
      <c r="CD142" s="69">
        <v>3048.1488</v>
      </c>
      <c r="CE142" s="69">
        <v>308.432</v>
      </c>
      <c r="CF142" s="69">
        <v>735.2245716000001</v>
      </c>
      <c r="CG142" s="69">
        <v>0</v>
      </c>
      <c r="CH142" s="69">
        <v>5750.6901716</v>
      </c>
      <c r="CI142" s="69">
        <v>5750.6901716</v>
      </c>
      <c r="CJ142" s="69"/>
      <c r="CK142" s="71">
        <v>5492.581999999999</v>
      </c>
      <c r="CL142" s="69"/>
      <c r="CM142" s="72">
        <f>IF((CK142-CL142)=0,0,(CI142-CJ142)/(CK142-CL142)*100)</f>
        <v>104.69921380509204</v>
      </c>
      <c r="CO142" s="69">
        <v>105</v>
      </c>
      <c r="CP142" s="69" t="s">
        <v>43</v>
      </c>
      <c r="CQ142" s="69">
        <v>105</v>
      </c>
      <c r="CR142" s="69">
        <v>2.5</v>
      </c>
      <c r="CS142" s="69">
        <v>107.5</v>
      </c>
      <c r="CV142" s="69">
        <v>11392.587606342466</v>
      </c>
      <c r="CW142" s="69"/>
      <c r="CX142" s="69">
        <v>11799.54505555593</v>
      </c>
      <c r="CY142" s="69"/>
      <c r="CZ142" s="69">
        <v>11392.587606342466</v>
      </c>
      <c r="DA142" s="69"/>
      <c r="DB142" s="69">
        <v>11799.54505555593</v>
      </c>
      <c r="DC142" s="69"/>
    </row>
    <row r="143" spans="1:107" s="70" customFormat="1" ht="26.25" customHeight="1">
      <c r="A143" s="1"/>
      <c r="B143" s="27"/>
      <c r="C143" s="59" t="s">
        <v>38</v>
      </c>
      <c r="D143" s="60">
        <f>ROW(C143)-13</f>
        <v>130</v>
      </c>
      <c r="E143" s="61" t="s">
        <v>314</v>
      </c>
      <c r="F143" s="61" t="s">
        <v>333</v>
      </c>
      <c r="G143" s="61" t="s">
        <v>334</v>
      </c>
      <c r="H143" s="61">
        <v>39</v>
      </c>
      <c r="I143" s="62" t="s">
        <v>317</v>
      </c>
      <c r="J143" s="63">
        <v>3</v>
      </c>
      <c r="K143" s="64">
        <v>1483.996421</v>
      </c>
      <c r="L143" s="65">
        <v>102.40383373552007</v>
      </c>
      <c r="M143" s="66"/>
      <c r="N143" s="67">
        <v>102.40383373552007</v>
      </c>
      <c r="O143" s="67">
        <v>104.12698412698414</v>
      </c>
      <c r="P143" s="67">
        <v>0</v>
      </c>
      <c r="Q143" s="67">
        <v>0</v>
      </c>
      <c r="R143" s="67">
        <v>0</v>
      </c>
      <c r="S143" s="67">
        <v>104.20000000000003</v>
      </c>
      <c r="T143" s="67">
        <v>104.2</v>
      </c>
      <c r="U143" s="67">
        <v>100</v>
      </c>
      <c r="V143" s="68">
        <v>101.67386939727292</v>
      </c>
      <c r="W143" s="66"/>
      <c r="X143" s="67">
        <v>101.67386939727292</v>
      </c>
      <c r="Y143" s="67">
        <v>104.12698412698414</v>
      </c>
      <c r="Z143" s="67">
        <v>0</v>
      </c>
      <c r="AA143" s="67">
        <v>0</v>
      </c>
      <c r="AB143" s="67">
        <v>0</v>
      </c>
      <c r="AC143" s="67">
        <v>104.20000000000003</v>
      </c>
      <c r="AD143" s="67">
        <v>104.2</v>
      </c>
      <c r="AE143" s="67">
        <v>100</v>
      </c>
      <c r="AF143" s="69"/>
      <c r="AG143" s="69">
        <v>28.35</v>
      </c>
      <c r="AH143" s="69"/>
      <c r="AI143" s="69"/>
      <c r="AJ143" s="69"/>
      <c r="AK143" s="69">
        <v>2.07</v>
      </c>
      <c r="AL143" s="69"/>
      <c r="AM143" s="69"/>
      <c r="AN143" s="69">
        <v>33.89</v>
      </c>
      <c r="AO143" s="69">
        <v>615</v>
      </c>
      <c r="AP143" s="69"/>
      <c r="AQ143" s="69">
        <v>29.52</v>
      </c>
      <c r="AR143" s="69"/>
      <c r="AS143" s="69"/>
      <c r="AT143" s="69"/>
      <c r="AU143" s="69">
        <v>2.15694</v>
      </c>
      <c r="AV143" s="69"/>
      <c r="AW143" s="69"/>
      <c r="AX143" s="69">
        <v>35.31338</v>
      </c>
      <c r="AY143" s="69">
        <v>615</v>
      </c>
      <c r="CA143" s="69">
        <v>284.2776</v>
      </c>
      <c r="CB143" s="69">
        <v>0</v>
      </c>
      <c r="CC143" s="69">
        <v>0</v>
      </c>
      <c r="CD143" s="69">
        <v>0</v>
      </c>
      <c r="CE143" s="69">
        <v>215.69400000000002</v>
      </c>
      <c r="CF143" s="69">
        <v>369.024821</v>
      </c>
      <c r="CG143" s="69">
        <v>615</v>
      </c>
      <c r="CH143" s="69">
        <v>1483.996421</v>
      </c>
      <c r="CI143" s="69">
        <v>1483.996421</v>
      </c>
      <c r="CJ143" s="69"/>
      <c r="CK143" s="71">
        <v>1449.161</v>
      </c>
      <c r="CL143" s="69"/>
      <c r="CM143" s="72">
        <f>IF((CK143-CL143)=0,0,(CI143-CJ143)/(CK143-CL143)*100)</f>
        <v>102.40383373552007</v>
      </c>
      <c r="CO143" s="69">
        <v>105</v>
      </c>
      <c r="CP143" s="69" t="s">
        <v>43</v>
      </c>
      <c r="CQ143" s="69">
        <v>105</v>
      </c>
      <c r="CR143" s="69">
        <v>2.5</v>
      </c>
      <c r="CS143" s="69">
        <v>107.5</v>
      </c>
      <c r="CV143" s="69">
        <v>316.63119049997954</v>
      </c>
      <c r="CW143" s="69"/>
      <c r="CX143" s="69">
        <v>321.9311830999796</v>
      </c>
      <c r="CY143" s="69"/>
      <c r="CZ143" s="69">
        <v>316.63119049997954</v>
      </c>
      <c r="DA143" s="69"/>
      <c r="DB143" s="69">
        <v>321.9311830999796</v>
      </c>
      <c r="DC143" s="69"/>
    </row>
    <row r="144" spans="1:107" s="70" customFormat="1" ht="26.25" customHeight="1">
      <c r="A144" s="1"/>
      <c r="B144" s="27"/>
      <c r="C144" s="59" t="s">
        <v>38</v>
      </c>
      <c r="D144" s="60">
        <f>ROW(C144)-13</f>
        <v>131</v>
      </c>
      <c r="E144" s="61" t="s">
        <v>314</v>
      </c>
      <c r="F144" s="61" t="s">
        <v>335</v>
      </c>
      <c r="G144" s="61" t="s">
        <v>336</v>
      </c>
      <c r="H144" s="61">
        <v>39</v>
      </c>
      <c r="I144" s="62" t="s">
        <v>317</v>
      </c>
      <c r="J144" s="63">
        <v>3</v>
      </c>
      <c r="K144" s="64">
        <v>4868.627921000001</v>
      </c>
      <c r="L144" s="65">
        <v>104.90235957420741</v>
      </c>
      <c r="M144" s="66"/>
      <c r="N144" s="67">
        <v>104.90235957420741</v>
      </c>
      <c r="O144" s="67">
        <v>105</v>
      </c>
      <c r="P144" s="67">
        <v>104.99306518723996</v>
      </c>
      <c r="Q144" s="67">
        <v>0</v>
      </c>
      <c r="R144" s="67">
        <v>105.00018121851329</v>
      </c>
      <c r="S144" s="67">
        <v>104.20000000000003</v>
      </c>
      <c r="T144" s="67">
        <v>104.2</v>
      </c>
      <c r="U144" s="67">
        <v>0</v>
      </c>
      <c r="V144" s="68">
        <v>103.99360718604032</v>
      </c>
      <c r="W144" s="66"/>
      <c r="X144" s="67">
        <v>103.99360718604032</v>
      </c>
      <c r="Y144" s="67">
        <v>105.00000000000007</v>
      </c>
      <c r="Z144" s="67">
        <v>104.99306518723995</v>
      </c>
      <c r="AA144" s="67">
        <v>0</v>
      </c>
      <c r="AB144" s="67">
        <v>104.97210758919965</v>
      </c>
      <c r="AC144" s="67">
        <v>104.20000000000003</v>
      </c>
      <c r="AD144" s="67">
        <v>104.20000000000003</v>
      </c>
      <c r="AE144" s="67">
        <v>100</v>
      </c>
      <c r="AF144" s="69"/>
      <c r="AG144" s="69">
        <v>25.799999999999997</v>
      </c>
      <c r="AH144" s="69">
        <v>43.259999999999984</v>
      </c>
      <c r="AI144" s="69"/>
      <c r="AJ144" s="69">
        <v>2684.6414174160104</v>
      </c>
      <c r="AK144" s="69">
        <v>2.07</v>
      </c>
      <c r="AL144" s="69"/>
      <c r="AM144" s="69"/>
      <c r="AN144" s="69">
        <v>33.88999999999999</v>
      </c>
      <c r="AO144" s="69">
        <v>615</v>
      </c>
      <c r="AP144" s="69"/>
      <c r="AQ144" s="69">
        <v>27.090000000000014</v>
      </c>
      <c r="AR144" s="69">
        <v>45.41999999999999</v>
      </c>
      <c r="AS144" s="69"/>
      <c r="AT144" s="69">
        <v>2818.1246770741486</v>
      </c>
      <c r="AU144" s="69">
        <v>2.1569400000000005</v>
      </c>
      <c r="AV144" s="69"/>
      <c r="AW144" s="69"/>
      <c r="AX144" s="69">
        <v>35.313379999999995</v>
      </c>
      <c r="AY144" s="69">
        <v>615</v>
      </c>
      <c r="CA144" s="69">
        <v>431.54369999999994</v>
      </c>
      <c r="CB144" s="69">
        <v>723.5405999999999</v>
      </c>
      <c r="CC144" s="69">
        <v>0</v>
      </c>
      <c r="CD144" s="69">
        <v>3128.8248000000003</v>
      </c>
      <c r="CE144" s="69">
        <v>215.69400000000002</v>
      </c>
      <c r="CF144" s="69">
        <v>369.024821</v>
      </c>
      <c r="CG144" s="69">
        <v>0</v>
      </c>
      <c r="CH144" s="69">
        <v>4868.627921000001</v>
      </c>
      <c r="CI144" s="69">
        <v>4868.627921000001</v>
      </c>
      <c r="CJ144" s="69"/>
      <c r="CK144" s="71">
        <v>4641.104299999999</v>
      </c>
      <c r="CL144" s="69"/>
      <c r="CM144" s="72">
        <f>IF((CK144-CL144)=0,0,(CI144-CJ144)/(CK144-CL144)*100)</f>
        <v>104.90235957420741</v>
      </c>
      <c r="CO144" s="69">
        <v>105</v>
      </c>
      <c r="CP144" s="69" t="s">
        <v>43</v>
      </c>
      <c r="CQ144" s="69">
        <v>105</v>
      </c>
      <c r="CR144" s="69">
        <v>2.5</v>
      </c>
      <c r="CS144" s="69">
        <v>107.5</v>
      </c>
      <c r="CV144" s="69">
        <v>3923.2784793726933</v>
      </c>
      <c r="CW144" s="69"/>
      <c r="CX144" s="69">
        <v>4079.958810653294</v>
      </c>
      <c r="CY144" s="69"/>
      <c r="CZ144" s="69">
        <v>3923.2784793726933</v>
      </c>
      <c r="DA144" s="69"/>
      <c r="DB144" s="69">
        <v>4079.958810653294</v>
      </c>
      <c r="DC144" s="69"/>
    </row>
    <row r="145" spans="1:107" s="70" customFormat="1" ht="26.25" customHeight="1">
      <c r="A145" s="1"/>
      <c r="B145" s="27"/>
      <c r="C145" s="59" t="s">
        <v>38</v>
      </c>
      <c r="D145" s="60">
        <f>ROW(C145)-13</f>
        <v>132</v>
      </c>
      <c r="E145" s="61" t="s">
        <v>314</v>
      </c>
      <c r="F145" s="61" t="s">
        <v>337</v>
      </c>
      <c r="G145" s="61" t="s">
        <v>338</v>
      </c>
      <c r="H145" s="61">
        <v>39</v>
      </c>
      <c r="I145" s="62" t="s">
        <v>317</v>
      </c>
      <c r="J145" s="63">
        <v>3</v>
      </c>
      <c r="K145" s="64">
        <v>4146.424545</v>
      </c>
      <c r="L145" s="65">
        <v>104.79762753668642</v>
      </c>
      <c r="M145" s="66"/>
      <c r="N145" s="67">
        <v>104.79762753668642</v>
      </c>
      <c r="O145" s="67">
        <v>104.98796009631926</v>
      </c>
      <c r="P145" s="67">
        <v>104.99126528574996</v>
      </c>
      <c r="Q145" s="67">
        <v>0</v>
      </c>
      <c r="R145" s="67">
        <v>105.00028253376277</v>
      </c>
      <c r="S145" s="67">
        <v>104.20000000000003</v>
      </c>
      <c r="T145" s="67">
        <v>104.2</v>
      </c>
      <c r="U145" s="67">
        <v>0</v>
      </c>
      <c r="V145" s="68">
        <v>102.2604457346181</v>
      </c>
      <c r="W145" s="66"/>
      <c r="X145" s="67">
        <v>102.2604457346181</v>
      </c>
      <c r="Y145" s="67">
        <v>104.98903091063967</v>
      </c>
      <c r="Z145" s="67">
        <v>104.99126528574993</v>
      </c>
      <c r="AA145" s="67">
        <v>0</v>
      </c>
      <c r="AB145" s="67">
        <v>105.00028253376279</v>
      </c>
      <c r="AC145" s="67">
        <v>104.2</v>
      </c>
      <c r="AD145" s="67">
        <v>104.19999999999999</v>
      </c>
      <c r="AE145" s="67">
        <v>100</v>
      </c>
      <c r="AF145" s="69"/>
      <c r="AG145" s="69">
        <v>26.190557410341885</v>
      </c>
      <c r="AH145" s="69">
        <v>40.07</v>
      </c>
      <c r="AI145" s="69"/>
      <c r="AJ145" s="69">
        <v>1769.7</v>
      </c>
      <c r="AK145" s="69">
        <v>2.07</v>
      </c>
      <c r="AL145" s="69"/>
      <c r="AM145" s="69"/>
      <c r="AN145" s="69">
        <v>24.91</v>
      </c>
      <c r="AO145" s="69">
        <v>614.9999999999999</v>
      </c>
      <c r="AP145" s="69"/>
      <c r="AQ145" s="69">
        <v>27.497212415212665</v>
      </c>
      <c r="AR145" s="69">
        <v>42.07</v>
      </c>
      <c r="AS145" s="69"/>
      <c r="AT145" s="69">
        <v>1858.1900000000003</v>
      </c>
      <c r="AU145" s="69">
        <v>2.15694</v>
      </c>
      <c r="AV145" s="69"/>
      <c r="AW145" s="69"/>
      <c r="AX145" s="69">
        <v>25.956219999999995</v>
      </c>
      <c r="AY145" s="69">
        <v>614.9999999999999</v>
      </c>
      <c r="CA145" s="69">
        <v>475.19640000000004</v>
      </c>
      <c r="CB145" s="69">
        <v>655.0299000000001</v>
      </c>
      <c r="CC145" s="69">
        <v>0</v>
      </c>
      <c r="CD145" s="69">
        <v>1986.7767480000002</v>
      </c>
      <c r="CE145" s="69">
        <v>215.69400000000002</v>
      </c>
      <c r="CF145" s="69">
        <v>813.7274969999999</v>
      </c>
      <c r="CG145" s="69">
        <v>0</v>
      </c>
      <c r="CH145" s="69">
        <v>4146.424545</v>
      </c>
      <c r="CI145" s="69">
        <v>4146.424545</v>
      </c>
      <c r="CJ145" s="69"/>
      <c r="CK145" s="71">
        <v>3956.6015400000006</v>
      </c>
      <c r="CL145" s="69"/>
      <c r="CM145" s="72">
        <f>IF((CK145-CL145)=0,0,(CI145-CJ145)/(CK145-CL145)*100)</f>
        <v>104.79762753668642</v>
      </c>
      <c r="CO145" s="69">
        <v>105</v>
      </c>
      <c r="CP145" s="69" t="s">
        <v>43</v>
      </c>
      <c r="CQ145" s="69">
        <v>105</v>
      </c>
      <c r="CR145" s="69">
        <v>2.5</v>
      </c>
      <c r="CS145" s="69">
        <v>107.5</v>
      </c>
      <c r="CV145" s="69">
        <v>1066.4608755880204</v>
      </c>
      <c r="CW145" s="69"/>
      <c r="CX145" s="69">
        <v>1090.5676449616205</v>
      </c>
      <c r="CY145" s="69"/>
      <c r="CZ145" s="69">
        <v>1066.4608755880204</v>
      </c>
      <c r="DA145" s="69"/>
      <c r="DB145" s="69">
        <v>1090.5676449616205</v>
      </c>
      <c r="DC145" s="69"/>
    </row>
    <row r="146" spans="1:107" s="70" customFormat="1" ht="26.25" customHeight="1">
      <c r="A146" s="1"/>
      <c r="B146" s="27"/>
      <c r="C146" s="59" t="s">
        <v>38</v>
      </c>
      <c r="D146" s="60">
        <f>ROW(C146)-13</f>
        <v>133</v>
      </c>
      <c r="E146" s="61" t="s">
        <v>314</v>
      </c>
      <c r="F146" s="61" t="s">
        <v>339</v>
      </c>
      <c r="G146" s="61" t="s">
        <v>340</v>
      </c>
      <c r="H146" s="61">
        <v>39</v>
      </c>
      <c r="I146" s="62" t="s">
        <v>317</v>
      </c>
      <c r="J146" s="63">
        <v>3</v>
      </c>
      <c r="K146" s="64">
        <v>2671.3585003999997</v>
      </c>
      <c r="L146" s="65">
        <v>103.2507005843182</v>
      </c>
      <c r="M146" s="66"/>
      <c r="N146" s="67">
        <v>103.2507005843182</v>
      </c>
      <c r="O146" s="67">
        <v>102.37121831561731</v>
      </c>
      <c r="P146" s="67">
        <v>104.99265785609397</v>
      </c>
      <c r="Q146" s="67">
        <v>102.38290267331895</v>
      </c>
      <c r="R146" s="67">
        <v>0</v>
      </c>
      <c r="S146" s="67">
        <v>104.20000000000003</v>
      </c>
      <c r="T146" s="67">
        <v>104.2</v>
      </c>
      <c r="U146" s="67">
        <v>100</v>
      </c>
      <c r="V146" s="68">
        <v>103.78537126447259</v>
      </c>
      <c r="W146" s="66"/>
      <c r="X146" s="67">
        <v>103.78537126447259</v>
      </c>
      <c r="Y146" s="67">
        <v>102.41693729158257</v>
      </c>
      <c r="Z146" s="67">
        <v>104.99265785609396</v>
      </c>
      <c r="AA146" s="67">
        <v>102.38290267331898</v>
      </c>
      <c r="AB146" s="67">
        <v>104.99973122935695</v>
      </c>
      <c r="AC146" s="67">
        <v>104.20000000000003</v>
      </c>
      <c r="AD146" s="67">
        <v>104.19999999999999</v>
      </c>
      <c r="AE146" s="67">
        <v>100</v>
      </c>
      <c r="AF146" s="69"/>
      <c r="AG146" s="69">
        <v>12.167129875263186</v>
      </c>
      <c r="AH146" s="69">
        <v>40.86000000000001</v>
      </c>
      <c r="AI146" s="69">
        <v>134.29</v>
      </c>
      <c r="AJ146" s="69">
        <v>1674.2899999999997</v>
      </c>
      <c r="AK146" s="69">
        <v>2.07</v>
      </c>
      <c r="AL146" s="69"/>
      <c r="AM146" s="69"/>
      <c r="AN146" s="69">
        <v>24.909999999999997</v>
      </c>
      <c r="AO146" s="69">
        <v>615</v>
      </c>
      <c r="AP146" s="69"/>
      <c r="AQ146" s="69">
        <v>12.461201774533704</v>
      </c>
      <c r="AR146" s="69">
        <v>42.89999999999999</v>
      </c>
      <c r="AS146" s="69">
        <v>137.49</v>
      </c>
      <c r="AT146" s="69">
        <v>1758.0000000000002</v>
      </c>
      <c r="AU146" s="69">
        <v>2.1569400000000005</v>
      </c>
      <c r="AV146" s="69"/>
      <c r="AW146" s="69"/>
      <c r="AX146" s="69">
        <v>25.95621999999999</v>
      </c>
      <c r="AY146" s="69">
        <v>615</v>
      </c>
      <c r="CA146" s="69">
        <v>62.59999999999999</v>
      </c>
      <c r="CB146" s="69">
        <v>962.6759999999999</v>
      </c>
      <c r="CC146" s="69">
        <v>274.98</v>
      </c>
      <c r="CD146" s="69">
        <v>0</v>
      </c>
      <c r="CE146" s="69">
        <v>215.69400000000002</v>
      </c>
      <c r="CF146" s="69">
        <v>540.4085004000001</v>
      </c>
      <c r="CG146" s="69">
        <v>615</v>
      </c>
      <c r="CH146" s="69">
        <v>2671.3585003999997</v>
      </c>
      <c r="CI146" s="69">
        <v>2671.3585003999997</v>
      </c>
      <c r="CJ146" s="69"/>
      <c r="CK146" s="71">
        <v>2587.2546</v>
      </c>
      <c r="CL146" s="69"/>
      <c r="CM146" s="72">
        <f>IF((CK146-CL146)=0,0,(CI146-CJ146)/(CK146-CL146)*100)</f>
        <v>103.2507005843182</v>
      </c>
      <c r="CO146" s="69">
        <v>105</v>
      </c>
      <c r="CP146" s="69" t="s">
        <v>43</v>
      </c>
      <c r="CQ146" s="69">
        <v>105</v>
      </c>
      <c r="CR146" s="69">
        <v>2.5</v>
      </c>
      <c r="CS146" s="69">
        <v>107.5</v>
      </c>
      <c r="CV146" s="69">
        <v>2648.4799289314383</v>
      </c>
      <c r="CW146" s="69"/>
      <c r="CX146" s="69">
        <v>2748.734727106533</v>
      </c>
      <c r="CY146" s="69"/>
      <c r="CZ146" s="69">
        <v>2648.4799289314383</v>
      </c>
      <c r="DA146" s="69"/>
      <c r="DB146" s="69">
        <v>2748.734727106533</v>
      </c>
      <c r="DC146" s="69"/>
    </row>
    <row r="147" spans="1:107" s="70" customFormat="1" ht="26.25" customHeight="1">
      <c r="A147" s="1"/>
      <c r="B147" s="27"/>
      <c r="C147" s="59" t="s">
        <v>38</v>
      </c>
      <c r="D147" s="60">
        <f>ROW(C147)-13</f>
        <v>134</v>
      </c>
      <c r="E147" s="61" t="s">
        <v>341</v>
      </c>
      <c r="F147" s="61" t="s">
        <v>342</v>
      </c>
      <c r="G147" s="61" t="s">
        <v>343</v>
      </c>
      <c r="H147" s="61">
        <v>30</v>
      </c>
      <c r="I147" s="62" t="s">
        <v>344</v>
      </c>
      <c r="J147" s="63">
        <v>3</v>
      </c>
      <c r="K147" s="64">
        <v>1713.1619999999998</v>
      </c>
      <c r="L147" s="65">
        <v>104.16407117144313</v>
      </c>
      <c r="M147" s="66"/>
      <c r="N147" s="67">
        <v>104.16407117144313</v>
      </c>
      <c r="O147" s="67">
        <v>0</v>
      </c>
      <c r="P147" s="67">
        <v>0</v>
      </c>
      <c r="Q147" s="67">
        <v>0</v>
      </c>
      <c r="R147" s="67">
        <v>0</v>
      </c>
      <c r="S147" s="67">
        <v>104.34782608695654</v>
      </c>
      <c r="T147" s="67">
        <v>104.18147034708936</v>
      </c>
      <c r="U147" s="67">
        <v>100</v>
      </c>
      <c r="V147" s="68">
        <v>103.31731620481288</v>
      </c>
      <c r="W147" s="66"/>
      <c r="X147" s="67">
        <v>103.31731620481288</v>
      </c>
      <c r="Y147" s="67">
        <v>0</v>
      </c>
      <c r="Z147" s="67">
        <v>0</v>
      </c>
      <c r="AA147" s="67">
        <v>0</v>
      </c>
      <c r="AB147" s="67">
        <v>0</v>
      </c>
      <c r="AC147" s="67">
        <v>104.34782608695654</v>
      </c>
      <c r="AD147" s="67">
        <v>104.18147034708936</v>
      </c>
      <c r="AE147" s="67">
        <v>100</v>
      </c>
      <c r="AF147" s="69"/>
      <c r="AG147" s="69"/>
      <c r="AH147" s="69"/>
      <c r="AI147" s="69"/>
      <c r="AJ147" s="69"/>
      <c r="AK147" s="69">
        <v>2.0700000000000003</v>
      </c>
      <c r="AL147" s="69"/>
      <c r="AM147" s="69"/>
      <c r="AN147" s="69">
        <v>36.589999999999996</v>
      </c>
      <c r="AO147" s="69">
        <v>366.00000000000006</v>
      </c>
      <c r="AP147" s="69"/>
      <c r="AQ147" s="69"/>
      <c r="AR147" s="69"/>
      <c r="AS147" s="69"/>
      <c r="AT147" s="69"/>
      <c r="AU147" s="69">
        <v>2.1600000000000006</v>
      </c>
      <c r="AV147" s="69"/>
      <c r="AW147" s="69"/>
      <c r="AX147" s="69">
        <v>38.12</v>
      </c>
      <c r="AY147" s="69">
        <v>366.00000000000006</v>
      </c>
      <c r="CA147" s="69">
        <v>0</v>
      </c>
      <c r="CB147" s="69">
        <v>0</v>
      </c>
      <c r="CC147" s="69">
        <v>0</v>
      </c>
      <c r="CD147" s="69">
        <v>0</v>
      </c>
      <c r="CE147" s="69">
        <v>492.4800000000001</v>
      </c>
      <c r="CF147" s="69">
        <v>1195.062</v>
      </c>
      <c r="CG147" s="69">
        <v>25.62</v>
      </c>
      <c r="CH147" s="69">
        <v>1713.1619999999998</v>
      </c>
      <c r="CI147" s="69">
        <v>1713.1619999999998</v>
      </c>
      <c r="CJ147" s="69"/>
      <c r="CK147" s="71">
        <v>1644.6765</v>
      </c>
      <c r="CL147" s="69"/>
      <c r="CM147" s="72">
        <f>IF((CK147-CL147)=0,0,(CI147-CJ147)/(CK147-CL147)*100)</f>
        <v>104.16407117144313</v>
      </c>
      <c r="CO147" s="69">
        <v>105</v>
      </c>
      <c r="CP147" s="69" t="s">
        <v>43</v>
      </c>
      <c r="CQ147" s="69">
        <v>105</v>
      </c>
      <c r="CR147" s="69">
        <v>2.5</v>
      </c>
      <c r="CS147" s="69">
        <v>107.5</v>
      </c>
      <c r="CV147" s="69">
        <v>645.6423258333347</v>
      </c>
      <c r="CW147" s="69"/>
      <c r="CX147" s="69">
        <v>667.0603233333346</v>
      </c>
      <c r="CY147" s="69"/>
      <c r="CZ147" s="69">
        <v>645.6423258333347</v>
      </c>
      <c r="DA147" s="69"/>
      <c r="DB147" s="69">
        <v>667.0603233333346</v>
      </c>
      <c r="DC147" s="69"/>
    </row>
    <row r="148" spans="1:107" s="70" customFormat="1" ht="26.25" customHeight="1">
      <c r="A148" s="1"/>
      <c r="B148" s="27"/>
      <c r="C148" s="59" t="s">
        <v>38</v>
      </c>
      <c r="D148" s="60">
        <f>ROW(C148)-13</f>
        <v>135</v>
      </c>
      <c r="E148" s="61" t="s">
        <v>341</v>
      </c>
      <c r="F148" s="61" t="s">
        <v>345</v>
      </c>
      <c r="G148" s="61" t="s">
        <v>346</v>
      </c>
      <c r="H148" s="61">
        <v>30</v>
      </c>
      <c r="I148" s="62" t="s">
        <v>344</v>
      </c>
      <c r="J148" s="63">
        <v>3</v>
      </c>
      <c r="K148" s="64">
        <v>1294.1219999999998</v>
      </c>
      <c r="L148" s="65">
        <v>104.10470948956898</v>
      </c>
      <c r="M148" s="66"/>
      <c r="N148" s="67">
        <v>104.10470948956898</v>
      </c>
      <c r="O148" s="67">
        <v>0</v>
      </c>
      <c r="P148" s="67">
        <v>0</v>
      </c>
      <c r="Q148" s="67">
        <v>0</v>
      </c>
      <c r="R148" s="67">
        <v>0</v>
      </c>
      <c r="S148" s="67">
        <v>104.34782608695652</v>
      </c>
      <c r="T148" s="67">
        <v>104.18147034708936</v>
      </c>
      <c r="U148" s="67">
        <v>100</v>
      </c>
      <c r="V148" s="68">
        <v>103.41301596801668</v>
      </c>
      <c r="W148" s="66"/>
      <c r="X148" s="67">
        <v>103.41301596801668</v>
      </c>
      <c r="Y148" s="67">
        <v>0</v>
      </c>
      <c r="Z148" s="67">
        <v>0</v>
      </c>
      <c r="AA148" s="67">
        <v>0</v>
      </c>
      <c r="AB148" s="67">
        <v>0</v>
      </c>
      <c r="AC148" s="67">
        <v>104.34782608695656</v>
      </c>
      <c r="AD148" s="67">
        <v>104.18147034708936</v>
      </c>
      <c r="AE148" s="67">
        <v>100</v>
      </c>
      <c r="AF148" s="69"/>
      <c r="AG148" s="69"/>
      <c r="AH148" s="69"/>
      <c r="AI148" s="69"/>
      <c r="AJ148" s="69"/>
      <c r="AK148" s="69">
        <v>2.07</v>
      </c>
      <c r="AL148" s="69"/>
      <c r="AM148" s="69"/>
      <c r="AN148" s="69">
        <v>36.59</v>
      </c>
      <c r="AO148" s="69">
        <v>366.00000000000006</v>
      </c>
      <c r="AP148" s="69"/>
      <c r="AQ148" s="69"/>
      <c r="AR148" s="69"/>
      <c r="AS148" s="69"/>
      <c r="AT148" s="69"/>
      <c r="AU148" s="69">
        <v>2.1600000000000006</v>
      </c>
      <c r="AV148" s="69"/>
      <c r="AW148" s="69"/>
      <c r="AX148" s="69">
        <v>38.12</v>
      </c>
      <c r="AY148" s="69">
        <v>366.00000000000006</v>
      </c>
      <c r="CA148" s="69">
        <v>0</v>
      </c>
      <c r="CB148" s="69">
        <v>0</v>
      </c>
      <c r="CC148" s="69">
        <v>0</v>
      </c>
      <c r="CD148" s="69">
        <v>0</v>
      </c>
      <c r="CE148" s="69">
        <v>73.44</v>
      </c>
      <c r="CF148" s="69">
        <v>1195.062</v>
      </c>
      <c r="CG148" s="69">
        <v>25.62</v>
      </c>
      <c r="CH148" s="69">
        <v>1294.1219999999998</v>
      </c>
      <c r="CI148" s="69">
        <v>1294.1219999999998</v>
      </c>
      <c r="CJ148" s="69"/>
      <c r="CK148" s="71">
        <v>1243.0965</v>
      </c>
      <c r="CL148" s="69"/>
      <c r="CM148" s="72">
        <f>IF((CK148-CL148)=0,0,(CI148-CJ148)/(CK148-CL148)*100)</f>
        <v>104.10470948956898</v>
      </c>
      <c r="CO148" s="69">
        <v>105</v>
      </c>
      <c r="CP148" s="69" t="s">
        <v>43</v>
      </c>
      <c r="CQ148" s="69">
        <v>105</v>
      </c>
      <c r="CR148" s="69">
        <v>2.5</v>
      </c>
      <c r="CS148" s="69">
        <v>107.5</v>
      </c>
      <c r="CV148" s="69">
        <v>469.76321383333453</v>
      </c>
      <c r="CW148" s="69"/>
      <c r="CX148" s="69">
        <v>485.7963073333346</v>
      </c>
      <c r="CY148" s="69"/>
      <c r="CZ148" s="69">
        <v>469.76321383333453</v>
      </c>
      <c r="DA148" s="69"/>
      <c r="DB148" s="69">
        <v>485.7963073333346</v>
      </c>
      <c r="DC148" s="69"/>
    </row>
    <row r="149" spans="1:107" s="70" customFormat="1" ht="26.25" customHeight="1">
      <c r="A149" s="1"/>
      <c r="B149" s="27"/>
      <c r="C149" s="59" t="s">
        <v>38</v>
      </c>
      <c r="D149" s="60">
        <f>ROW(C149)-13</f>
        <v>136</v>
      </c>
      <c r="E149" s="61" t="s">
        <v>341</v>
      </c>
      <c r="F149" s="61" t="s">
        <v>347</v>
      </c>
      <c r="G149" s="61" t="s">
        <v>348</v>
      </c>
      <c r="H149" s="61">
        <v>30</v>
      </c>
      <c r="I149" s="62" t="s">
        <v>344</v>
      </c>
      <c r="J149" s="63">
        <v>3</v>
      </c>
      <c r="K149" s="64">
        <v>4291.25118</v>
      </c>
      <c r="L149" s="65">
        <v>104.36705390876367</v>
      </c>
      <c r="M149" s="66"/>
      <c r="N149" s="67">
        <v>104.36705390876367</v>
      </c>
      <c r="O149" s="67">
        <v>104.99087035909922</v>
      </c>
      <c r="P149" s="67">
        <v>101.6248153618907</v>
      </c>
      <c r="Q149" s="67">
        <v>0</v>
      </c>
      <c r="R149" s="67">
        <v>104.99919652900529</v>
      </c>
      <c r="S149" s="67">
        <v>104.34782608695652</v>
      </c>
      <c r="T149" s="67">
        <v>0</v>
      </c>
      <c r="U149" s="67">
        <v>100</v>
      </c>
      <c r="V149" s="68">
        <v>104.68296105518982</v>
      </c>
      <c r="W149" s="66"/>
      <c r="X149" s="67">
        <v>104.68296105518982</v>
      </c>
      <c r="Y149" s="67">
        <v>104.9908703590992</v>
      </c>
      <c r="Z149" s="67">
        <v>101.6248153618907</v>
      </c>
      <c r="AA149" s="67">
        <v>0</v>
      </c>
      <c r="AB149" s="67">
        <v>104.99919652900532</v>
      </c>
      <c r="AC149" s="67">
        <v>104.34782608695654</v>
      </c>
      <c r="AD149" s="67">
        <v>0</v>
      </c>
      <c r="AE149" s="67">
        <v>100</v>
      </c>
      <c r="AF149" s="69"/>
      <c r="AG149" s="69">
        <v>16.429999999999996</v>
      </c>
      <c r="AH149" s="69">
        <v>20.31</v>
      </c>
      <c r="AI149" s="69"/>
      <c r="AJ149" s="69">
        <v>1866.9</v>
      </c>
      <c r="AK149" s="69">
        <v>2.07</v>
      </c>
      <c r="AL149" s="69"/>
      <c r="AM149" s="69"/>
      <c r="AN149" s="69"/>
      <c r="AO149" s="69">
        <v>366.00000000000006</v>
      </c>
      <c r="AP149" s="69"/>
      <c r="AQ149" s="69">
        <v>17.249999999999996</v>
      </c>
      <c r="AR149" s="69">
        <v>20.64</v>
      </c>
      <c r="AS149" s="69"/>
      <c r="AT149" s="69">
        <v>1960.2300000000002</v>
      </c>
      <c r="AU149" s="69">
        <v>2.1600000000000006</v>
      </c>
      <c r="AV149" s="69"/>
      <c r="AW149" s="69"/>
      <c r="AX149" s="69"/>
      <c r="AY149" s="69">
        <v>366.00000000000006</v>
      </c>
      <c r="CA149" s="69">
        <v>274.275</v>
      </c>
      <c r="CB149" s="69">
        <v>328.176</v>
      </c>
      <c r="CC149" s="69">
        <v>0</v>
      </c>
      <c r="CD149" s="69">
        <v>3069.7201800000003</v>
      </c>
      <c r="CE149" s="69">
        <v>362.88</v>
      </c>
      <c r="CF149" s="69">
        <v>0</v>
      </c>
      <c r="CG149" s="69">
        <v>256.2</v>
      </c>
      <c r="CH149" s="69">
        <v>4291.25118</v>
      </c>
      <c r="CI149" s="69">
        <v>4291.25118</v>
      </c>
      <c r="CJ149" s="69"/>
      <c r="CK149" s="71">
        <v>4111.691400000001</v>
      </c>
      <c r="CL149" s="69"/>
      <c r="CM149" s="72">
        <f>IF((CK149-CL149)=0,0,(CI149-CJ149)/(CK149-CL149)*100)</f>
        <v>104.36705390876367</v>
      </c>
      <c r="CO149" s="69">
        <v>105</v>
      </c>
      <c r="CP149" s="69" t="s">
        <v>43</v>
      </c>
      <c r="CQ149" s="69">
        <v>105</v>
      </c>
      <c r="CR149" s="69">
        <v>2.5</v>
      </c>
      <c r="CS149" s="69">
        <v>107.5</v>
      </c>
      <c r="CV149" s="69">
        <v>3609.688885966726</v>
      </c>
      <c r="CW149" s="69"/>
      <c r="CX149" s="69">
        <v>3778.729210710063</v>
      </c>
      <c r="CY149" s="69"/>
      <c r="CZ149" s="69">
        <v>3609.688885966726</v>
      </c>
      <c r="DA149" s="69"/>
      <c r="DB149" s="69">
        <v>3778.729210710063</v>
      </c>
      <c r="DC149" s="69"/>
    </row>
    <row r="150" spans="1:107" s="70" customFormat="1" ht="26.25" customHeight="1">
      <c r="A150" s="1"/>
      <c r="B150" s="27"/>
      <c r="C150" s="59" t="s">
        <v>38</v>
      </c>
      <c r="D150" s="60">
        <f>ROW(C150)-13</f>
        <v>137</v>
      </c>
      <c r="E150" s="61" t="s">
        <v>341</v>
      </c>
      <c r="F150" s="61" t="s">
        <v>349</v>
      </c>
      <c r="G150" s="61" t="s">
        <v>350</v>
      </c>
      <c r="H150" s="61">
        <v>30</v>
      </c>
      <c r="I150" s="62" t="s">
        <v>344</v>
      </c>
      <c r="J150" s="63">
        <v>3</v>
      </c>
      <c r="K150" s="64">
        <v>6472.69248</v>
      </c>
      <c r="L150" s="65">
        <v>104.54791265336164</v>
      </c>
      <c r="M150" s="66"/>
      <c r="N150" s="67">
        <v>104.54791265336164</v>
      </c>
      <c r="O150" s="67">
        <v>104.98737373737374</v>
      </c>
      <c r="P150" s="67">
        <v>103.57342266890008</v>
      </c>
      <c r="Q150" s="67">
        <v>0</v>
      </c>
      <c r="R150" s="67">
        <v>104.99988378849505</v>
      </c>
      <c r="S150" s="67">
        <v>104.34782608695654</v>
      </c>
      <c r="T150" s="67">
        <v>104.18147034708936</v>
      </c>
      <c r="U150" s="67">
        <v>100</v>
      </c>
      <c r="V150" s="68">
        <v>103.83056717564929</v>
      </c>
      <c r="W150" s="66"/>
      <c r="X150" s="67">
        <v>103.83056717564929</v>
      </c>
      <c r="Y150" s="67">
        <v>104.98737373737373</v>
      </c>
      <c r="Z150" s="67">
        <v>103.57342266890008</v>
      </c>
      <c r="AA150" s="67">
        <v>0</v>
      </c>
      <c r="AB150" s="67">
        <v>104.99988378849505</v>
      </c>
      <c r="AC150" s="67">
        <v>104.34782608695656</v>
      </c>
      <c r="AD150" s="67">
        <v>104.18147034708933</v>
      </c>
      <c r="AE150" s="67">
        <v>100</v>
      </c>
      <c r="AF150" s="69"/>
      <c r="AG150" s="69">
        <v>31.68</v>
      </c>
      <c r="AH150" s="69">
        <v>35.81999999999999</v>
      </c>
      <c r="AI150" s="69"/>
      <c r="AJ150" s="69">
        <v>2151.25</v>
      </c>
      <c r="AK150" s="69">
        <v>2.07</v>
      </c>
      <c r="AL150" s="69"/>
      <c r="AM150" s="69"/>
      <c r="AN150" s="69">
        <v>36.59</v>
      </c>
      <c r="AO150" s="69">
        <v>366.00000000000006</v>
      </c>
      <c r="AP150" s="69"/>
      <c r="AQ150" s="69">
        <v>33.26</v>
      </c>
      <c r="AR150" s="69">
        <v>37.1</v>
      </c>
      <c r="AS150" s="69"/>
      <c r="AT150" s="69">
        <v>2258.81</v>
      </c>
      <c r="AU150" s="69">
        <v>2.160000000000001</v>
      </c>
      <c r="AV150" s="69"/>
      <c r="AW150" s="69"/>
      <c r="AX150" s="69">
        <v>38.12</v>
      </c>
      <c r="AY150" s="69">
        <v>366.00000000000006</v>
      </c>
      <c r="CA150" s="69">
        <v>529.8317999999999</v>
      </c>
      <c r="CB150" s="69">
        <v>591.003</v>
      </c>
      <c r="CC150" s="69">
        <v>0</v>
      </c>
      <c r="CD150" s="69">
        <v>3903.22368</v>
      </c>
      <c r="CE150" s="69">
        <v>52.272</v>
      </c>
      <c r="CF150" s="69">
        <v>1195.062</v>
      </c>
      <c r="CG150" s="69">
        <v>201.3</v>
      </c>
      <c r="CH150" s="69">
        <v>6472.69248</v>
      </c>
      <c r="CI150" s="69">
        <v>6472.69248</v>
      </c>
      <c r="CJ150" s="69"/>
      <c r="CK150" s="71">
        <v>6191.125500000001</v>
      </c>
      <c r="CL150" s="69"/>
      <c r="CM150" s="72">
        <f>IF((CK150-CL150)=0,0,(CI150-CJ150)/(CK150-CL150)*100)</f>
        <v>104.54791265336164</v>
      </c>
      <c r="CO150" s="69">
        <v>105</v>
      </c>
      <c r="CP150" s="69" t="s">
        <v>43</v>
      </c>
      <c r="CQ150" s="69">
        <v>105</v>
      </c>
      <c r="CR150" s="69">
        <v>2.5</v>
      </c>
      <c r="CS150" s="69">
        <v>107.5</v>
      </c>
      <c r="CV150" s="69">
        <v>2013.631512316596</v>
      </c>
      <c r="CW150" s="69"/>
      <c r="CX150" s="69">
        <v>2090.765020065926</v>
      </c>
      <c r="CY150" s="69"/>
      <c r="CZ150" s="69">
        <v>2013.631512316596</v>
      </c>
      <c r="DA150" s="69"/>
      <c r="DB150" s="69">
        <v>2090.765020065926</v>
      </c>
      <c r="DC150" s="69"/>
    </row>
    <row r="151" spans="1:107" s="70" customFormat="1" ht="26.25" customHeight="1">
      <c r="A151" s="1"/>
      <c r="B151" s="27"/>
      <c r="C151" s="59" t="s">
        <v>38</v>
      </c>
      <c r="D151" s="60">
        <f>ROW(C151)-13</f>
        <v>138</v>
      </c>
      <c r="E151" s="61" t="s">
        <v>341</v>
      </c>
      <c r="F151" s="61" t="s">
        <v>351</v>
      </c>
      <c r="G151" s="61" t="s">
        <v>352</v>
      </c>
      <c r="H151" s="61">
        <v>30</v>
      </c>
      <c r="I151" s="62" t="s">
        <v>344</v>
      </c>
      <c r="J151" s="63">
        <v>3</v>
      </c>
      <c r="K151" s="64">
        <v>2036.7419999999997</v>
      </c>
      <c r="L151" s="65">
        <v>103.76418245551827</v>
      </c>
      <c r="M151" s="66"/>
      <c r="N151" s="67">
        <v>103.76418245551827</v>
      </c>
      <c r="O151" s="67">
        <v>0</v>
      </c>
      <c r="P151" s="67">
        <v>0</v>
      </c>
      <c r="Q151" s="67">
        <v>0</v>
      </c>
      <c r="R151" s="67">
        <v>0</v>
      </c>
      <c r="S151" s="67">
        <v>104.34782608695656</v>
      </c>
      <c r="T151" s="67">
        <v>104.18147034708936</v>
      </c>
      <c r="U151" s="67">
        <v>100</v>
      </c>
      <c r="V151" s="68">
        <v>103.26755058142729</v>
      </c>
      <c r="W151" s="66"/>
      <c r="X151" s="67">
        <v>103.26755058142729</v>
      </c>
      <c r="Y151" s="67">
        <v>0</v>
      </c>
      <c r="Z151" s="67">
        <v>0</v>
      </c>
      <c r="AA151" s="67">
        <v>0</v>
      </c>
      <c r="AB151" s="67">
        <v>0</v>
      </c>
      <c r="AC151" s="67">
        <v>104.34782608695654</v>
      </c>
      <c r="AD151" s="67">
        <v>104.18147034708937</v>
      </c>
      <c r="AE151" s="67">
        <v>100</v>
      </c>
      <c r="AF151" s="69"/>
      <c r="AG151" s="69"/>
      <c r="AH151" s="69"/>
      <c r="AI151" s="69"/>
      <c r="AJ151" s="69"/>
      <c r="AK151" s="69">
        <v>2.07</v>
      </c>
      <c r="AL151" s="69"/>
      <c r="AM151" s="69"/>
      <c r="AN151" s="69">
        <v>36.589999999999996</v>
      </c>
      <c r="AO151" s="69">
        <v>366</v>
      </c>
      <c r="AP151" s="69"/>
      <c r="AQ151" s="69"/>
      <c r="AR151" s="69"/>
      <c r="AS151" s="69"/>
      <c r="AT151" s="69"/>
      <c r="AU151" s="69">
        <v>2.1600000000000006</v>
      </c>
      <c r="AV151" s="69"/>
      <c r="AW151" s="69"/>
      <c r="AX151" s="69">
        <v>38.12</v>
      </c>
      <c r="AY151" s="69">
        <v>366</v>
      </c>
      <c r="CA151" s="69">
        <v>0</v>
      </c>
      <c r="CB151" s="69">
        <v>0</v>
      </c>
      <c r="CC151" s="69">
        <v>0</v>
      </c>
      <c r="CD151" s="69">
        <v>0</v>
      </c>
      <c r="CE151" s="69">
        <v>622.08</v>
      </c>
      <c r="CF151" s="69">
        <v>1195.062</v>
      </c>
      <c r="CG151" s="69">
        <v>219.6</v>
      </c>
      <c r="CH151" s="69">
        <v>2036.7419999999997</v>
      </c>
      <c r="CI151" s="69">
        <v>2036.7419999999997</v>
      </c>
      <c r="CJ151" s="69"/>
      <c r="CK151" s="71">
        <v>1962.8564999999999</v>
      </c>
      <c r="CL151" s="69"/>
      <c r="CM151" s="72">
        <f>IF((CK151-CL151)=0,0,(CI151-CJ151)/(CK151-CL151)*100)</f>
        <v>103.76418245551827</v>
      </c>
      <c r="CO151" s="69">
        <v>105</v>
      </c>
      <c r="CP151" s="69" t="s">
        <v>43</v>
      </c>
      <c r="CQ151" s="69">
        <v>105</v>
      </c>
      <c r="CR151" s="69">
        <v>2.5</v>
      </c>
      <c r="CS151" s="69">
        <v>107.5</v>
      </c>
      <c r="CV151" s="69">
        <v>257.6317424999999</v>
      </c>
      <c r="CW151" s="69"/>
      <c r="CX151" s="69">
        <v>266.0499899999999</v>
      </c>
      <c r="CY151" s="69"/>
      <c r="CZ151" s="69">
        <v>257.6317424999999</v>
      </c>
      <c r="DA151" s="69"/>
      <c r="DB151" s="69">
        <v>266.0499899999999</v>
      </c>
      <c r="DC151" s="69"/>
    </row>
    <row r="152" spans="1:107" s="70" customFormat="1" ht="26.25" customHeight="1">
      <c r="A152" s="1"/>
      <c r="B152" s="27"/>
      <c r="C152" s="59" t="s">
        <v>38</v>
      </c>
      <c r="D152" s="60">
        <f>ROW(C152)-13</f>
        <v>139</v>
      </c>
      <c r="E152" s="61" t="s">
        <v>341</v>
      </c>
      <c r="F152" s="61" t="s">
        <v>353</v>
      </c>
      <c r="G152" s="61" t="s">
        <v>354</v>
      </c>
      <c r="H152" s="61">
        <v>30</v>
      </c>
      <c r="I152" s="62" t="s">
        <v>344</v>
      </c>
      <c r="J152" s="63">
        <v>3</v>
      </c>
      <c r="K152" s="64">
        <v>5181.484200000001</v>
      </c>
      <c r="L152" s="65">
        <v>104.03958122289359</v>
      </c>
      <c r="M152" s="66"/>
      <c r="N152" s="67">
        <v>104.03958122289359</v>
      </c>
      <c r="O152" s="67">
        <v>105.00939261114586</v>
      </c>
      <c r="P152" s="67">
        <v>103.19502074688798</v>
      </c>
      <c r="Q152" s="67">
        <v>0</v>
      </c>
      <c r="R152" s="67">
        <v>104.18415206121946</v>
      </c>
      <c r="S152" s="67">
        <v>104.05405405405406</v>
      </c>
      <c r="T152" s="67">
        <v>104.18147034708936</v>
      </c>
      <c r="U152" s="67">
        <v>100</v>
      </c>
      <c r="V152" s="68">
        <v>103.48098718884044</v>
      </c>
      <c r="W152" s="66"/>
      <c r="X152" s="67">
        <v>103.48098718884044</v>
      </c>
      <c r="Y152" s="67">
        <v>105.0093926111459</v>
      </c>
      <c r="Z152" s="67">
        <v>103.19502074688798</v>
      </c>
      <c r="AA152" s="67">
        <v>0</v>
      </c>
      <c r="AB152" s="67">
        <v>104.18415206121946</v>
      </c>
      <c r="AC152" s="67">
        <v>104.05405405405406</v>
      </c>
      <c r="AD152" s="67">
        <v>104.18147034708936</v>
      </c>
      <c r="AE152" s="67">
        <v>100</v>
      </c>
      <c r="AF152" s="69"/>
      <c r="AG152" s="69">
        <v>31.940000000000005</v>
      </c>
      <c r="AH152" s="69">
        <v>24.100000000000005</v>
      </c>
      <c r="AI152" s="69"/>
      <c r="AJ152" s="69">
        <v>2430.6</v>
      </c>
      <c r="AK152" s="69">
        <v>2.96</v>
      </c>
      <c r="AL152" s="69"/>
      <c r="AM152" s="69"/>
      <c r="AN152" s="69">
        <v>36.589999999999996</v>
      </c>
      <c r="AO152" s="69">
        <v>366.00000000000006</v>
      </c>
      <c r="AP152" s="69"/>
      <c r="AQ152" s="69">
        <v>33.54</v>
      </c>
      <c r="AR152" s="69">
        <v>24.870000000000008</v>
      </c>
      <c r="AS152" s="69"/>
      <c r="AT152" s="69">
        <v>2532.3000000000006</v>
      </c>
      <c r="AU152" s="69">
        <v>3.0799999999999996</v>
      </c>
      <c r="AV152" s="69"/>
      <c r="AW152" s="69"/>
      <c r="AX152" s="69">
        <v>38.11999999999999</v>
      </c>
      <c r="AY152" s="69">
        <v>366.00000000000006</v>
      </c>
      <c r="CA152" s="69">
        <v>462.852</v>
      </c>
      <c r="CB152" s="69">
        <v>343.206</v>
      </c>
      <c r="CC152" s="69">
        <v>0</v>
      </c>
      <c r="CD152" s="69">
        <v>2871.6282000000006</v>
      </c>
      <c r="CE152" s="69">
        <v>133.056</v>
      </c>
      <c r="CF152" s="69">
        <v>1195.062</v>
      </c>
      <c r="CG152" s="69">
        <v>175.68</v>
      </c>
      <c r="CH152" s="69">
        <v>5181.484200000001</v>
      </c>
      <c r="CI152" s="69">
        <v>5181.484200000001</v>
      </c>
      <c r="CJ152" s="69"/>
      <c r="CK152" s="71">
        <v>4980.3009</v>
      </c>
      <c r="CL152" s="69"/>
      <c r="CM152" s="72">
        <f>IF((CK152-CL152)=0,0,(CI152-CJ152)/(CK152-CL152)*100)</f>
        <v>104.03958122289359</v>
      </c>
      <c r="CO152" s="69">
        <v>105</v>
      </c>
      <c r="CP152" s="69" t="s">
        <v>43</v>
      </c>
      <c r="CQ152" s="69">
        <v>105</v>
      </c>
      <c r="CR152" s="69">
        <v>2.5</v>
      </c>
      <c r="CS152" s="69">
        <v>107.5</v>
      </c>
      <c r="CV152" s="69">
        <v>3784.3646489800785</v>
      </c>
      <c r="CW152" s="69"/>
      <c r="CX152" s="69">
        <v>3916.0978975900816</v>
      </c>
      <c r="CY152" s="69"/>
      <c r="CZ152" s="69">
        <v>3784.3646489800785</v>
      </c>
      <c r="DA152" s="69"/>
      <c r="DB152" s="69">
        <v>3916.0978975900816</v>
      </c>
      <c r="DC152" s="69"/>
    </row>
    <row r="153" spans="1:107" s="70" customFormat="1" ht="26.25" customHeight="1">
      <c r="A153" s="1"/>
      <c r="B153" s="27"/>
      <c r="C153" s="59" t="s">
        <v>38</v>
      </c>
      <c r="D153" s="60">
        <f>ROW(C153)-13</f>
        <v>140</v>
      </c>
      <c r="E153" s="61" t="s">
        <v>341</v>
      </c>
      <c r="F153" s="61" t="s">
        <v>355</v>
      </c>
      <c r="G153" s="61" t="s">
        <v>356</v>
      </c>
      <c r="H153" s="61">
        <v>30</v>
      </c>
      <c r="I153" s="62" t="s">
        <v>344</v>
      </c>
      <c r="J153" s="63">
        <v>3</v>
      </c>
      <c r="K153" s="64">
        <v>3734.4038999999993</v>
      </c>
      <c r="L153" s="65">
        <v>101.40168457934348</v>
      </c>
      <c r="M153" s="66"/>
      <c r="N153" s="67">
        <v>101.40168457934348</v>
      </c>
      <c r="O153" s="67">
        <v>100.65940366972477</v>
      </c>
      <c r="P153" s="67">
        <v>0</v>
      </c>
      <c r="Q153" s="67">
        <v>0</v>
      </c>
      <c r="R153" s="67">
        <v>100</v>
      </c>
      <c r="S153" s="67">
        <v>104.34782608695654</v>
      </c>
      <c r="T153" s="67">
        <v>104.18147034708936</v>
      </c>
      <c r="U153" s="67">
        <v>100</v>
      </c>
      <c r="V153" s="68">
        <v>102.24424751592282</v>
      </c>
      <c r="W153" s="66"/>
      <c r="X153" s="67">
        <v>102.24424751592282</v>
      </c>
      <c r="Y153" s="67">
        <v>100.65940366972474</v>
      </c>
      <c r="Z153" s="67">
        <v>0</v>
      </c>
      <c r="AA153" s="67">
        <v>0</v>
      </c>
      <c r="AB153" s="67">
        <v>100</v>
      </c>
      <c r="AC153" s="67">
        <v>104.34782608695654</v>
      </c>
      <c r="AD153" s="67">
        <v>104.18147034708933</v>
      </c>
      <c r="AE153" s="67">
        <v>100</v>
      </c>
      <c r="AF153" s="69"/>
      <c r="AG153" s="69">
        <v>34.88</v>
      </c>
      <c r="AH153" s="69"/>
      <c r="AI153" s="69"/>
      <c r="AJ153" s="69">
        <v>1193.3</v>
      </c>
      <c r="AK153" s="69">
        <v>2.0700000000000003</v>
      </c>
      <c r="AL153" s="69"/>
      <c r="AM153" s="69"/>
      <c r="AN153" s="69">
        <v>36.59</v>
      </c>
      <c r="AO153" s="69">
        <v>366</v>
      </c>
      <c r="AP153" s="69"/>
      <c r="AQ153" s="69">
        <v>35.10999999999999</v>
      </c>
      <c r="AR153" s="69"/>
      <c r="AS153" s="69"/>
      <c r="AT153" s="69">
        <v>1193.3</v>
      </c>
      <c r="AU153" s="69">
        <v>2.1600000000000006</v>
      </c>
      <c r="AV153" s="69"/>
      <c r="AW153" s="69"/>
      <c r="AX153" s="69">
        <v>38.11999999999999</v>
      </c>
      <c r="AY153" s="69">
        <v>366</v>
      </c>
      <c r="CA153" s="69">
        <v>184.3275</v>
      </c>
      <c r="CB153" s="69">
        <v>0</v>
      </c>
      <c r="CC153" s="69">
        <v>0</v>
      </c>
      <c r="CD153" s="69">
        <v>2062.0224</v>
      </c>
      <c r="CE153" s="69">
        <v>58.752</v>
      </c>
      <c r="CF153" s="69">
        <v>1195.062</v>
      </c>
      <c r="CG153" s="69">
        <v>234.24</v>
      </c>
      <c r="CH153" s="69">
        <v>3734.4038999999993</v>
      </c>
      <c r="CI153" s="69">
        <v>3734.4038999999993</v>
      </c>
      <c r="CJ153" s="69"/>
      <c r="CK153" s="71">
        <v>3682.7829</v>
      </c>
      <c r="CL153" s="69"/>
      <c r="CM153" s="72">
        <f>IF((CK153-CL153)=0,0,(CI153-CJ153)/(CK153-CL153)*100)</f>
        <v>101.40168457934348</v>
      </c>
      <c r="CO153" s="69">
        <v>105</v>
      </c>
      <c r="CP153" s="69" t="s">
        <v>43</v>
      </c>
      <c r="CQ153" s="69">
        <v>105</v>
      </c>
      <c r="CR153" s="69">
        <v>2.5</v>
      </c>
      <c r="CS153" s="69">
        <v>107.5</v>
      </c>
      <c r="CV153" s="69">
        <v>1699.486683</v>
      </c>
      <c r="CW153" s="69"/>
      <c r="CX153" s="69">
        <v>1737.6273706666668</v>
      </c>
      <c r="CY153" s="69"/>
      <c r="CZ153" s="69">
        <v>1699.486683</v>
      </c>
      <c r="DA153" s="69"/>
      <c r="DB153" s="69">
        <v>1737.6273706666668</v>
      </c>
      <c r="DC153" s="69"/>
    </row>
    <row r="154" spans="1:107" s="70" customFormat="1" ht="26.25" customHeight="1">
      <c r="A154" s="1"/>
      <c r="B154" s="27"/>
      <c r="C154" s="59" t="s">
        <v>38</v>
      </c>
      <c r="D154" s="60">
        <f>ROW(C154)-13</f>
        <v>141</v>
      </c>
      <c r="E154" s="61" t="s">
        <v>341</v>
      </c>
      <c r="F154" s="61" t="s">
        <v>357</v>
      </c>
      <c r="G154" s="61" t="s">
        <v>358</v>
      </c>
      <c r="H154" s="61">
        <v>30</v>
      </c>
      <c r="I154" s="62" t="s">
        <v>344</v>
      </c>
      <c r="J154" s="63">
        <v>3</v>
      </c>
      <c r="K154" s="64">
        <v>1797.2295</v>
      </c>
      <c r="L154" s="65">
        <v>103.57916267200113</v>
      </c>
      <c r="M154" s="66"/>
      <c r="N154" s="67">
        <v>103.57916267200113</v>
      </c>
      <c r="O154" s="67">
        <v>104.20536635706914</v>
      </c>
      <c r="P154" s="67">
        <v>0</v>
      </c>
      <c r="Q154" s="67">
        <v>0</v>
      </c>
      <c r="R154" s="67">
        <v>0</v>
      </c>
      <c r="S154" s="67">
        <v>104.34782608695654</v>
      </c>
      <c r="T154" s="67">
        <v>104.18147034708936</v>
      </c>
      <c r="U154" s="67">
        <v>100</v>
      </c>
      <c r="V154" s="68">
        <v>103.23955885034152</v>
      </c>
      <c r="W154" s="66"/>
      <c r="X154" s="67">
        <v>103.23955885034152</v>
      </c>
      <c r="Y154" s="67">
        <v>104.20536635706918</v>
      </c>
      <c r="Z154" s="67">
        <v>0</v>
      </c>
      <c r="AA154" s="67">
        <v>0</v>
      </c>
      <c r="AB154" s="67">
        <v>0</v>
      </c>
      <c r="AC154" s="67">
        <v>104.34782608695654</v>
      </c>
      <c r="AD154" s="67">
        <v>104.18147034708936</v>
      </c>
      <c r="AE154" s="67">
        <v>100</v>
      </c>
      <c r="AF154" s="69"/>
      <c r="AG154" s="69">
        <v>38.76</v>
      </c>
      <c r="AH154" s="69"/>
      <c r="AI154" s="69"/>
      <c r="AJ154" s="69"/>
      <c r="AK154" s="69">
        <v>2.0699999999999994</v>
      </c>
      <c r="AL154" s="69"/>
      <c r="AM154" s="69"/>
      <c r="AN154" s="69">
        <v>36.59</v>
      </c>
      <c r="AO154" s="69">
        <v>366</v>
      </c>
      <c r="AP154" s="69"/>
      <c r="AQ154" s="69">
        <v>40.39</v>
      </c>
      <c r="AR154" s="69"/>
      <c r="AS154" s="69"/>
      <c r="AT154" s="69"/>
      <c r="AU154" s="69">
        <v>2.16</v>
      </c>
      <c r="AV154" s="69"/>
      <c r="AW154" s="69"/>
      <c r="AX154" s="69">
        <v>38.12</v>
      </c>
      <c r="AY154" s="69">
        <v>366</v>
      </c>
      <c r="CA154" s="69">
        <v>212.0475</v>
      </c>
      <c r="CB154" s="69">
        <v>0</v>
      </c>
      <c r="CC154" s="69">
        <v>0</v>
      </c>
      <c r="CD154" s="69">
        <v>0</v>
      </c>
      <c r="CE154" s="69">
        <v>133.92000000000002</v>
      </c>
      <c r="CF154" s="69">
        <v>1195.062</v>
      </c>
      <c r="CG154" s="69">
        <v>256.2</v>
      </c>
      <c r="CH154" s="69">
        <v>1797.2295</v>
      </c>
      <c r="CI154" s="69">
        <v>1797.2295</v>
      </c>
      <c r="CJ154" s="69"/>
      <c r="CK154" s="71">
        <v>1735.1265</v>
      </c>
      <c r="CL154" s="69"/>
      <c r="CM154" s="72">
        <f>IF((CK154-CL154)=0,0,(CI154-CJ154)/(CK154-CL154)*100)</f>
        <v>103.57916267200113</v>
      </c>
      <c r="CO154" s="69">
        <v>105</v>
      </c>
      <c r="CP154" s="69" t="s">
        <v>43</v>
      </c>
      <c r="CQ154" s="69">
        <v>105</v>
      </c>
      <c r="CR154" s="69">
        <v>2.5</v>
      </c>
      <c r="CS154" s="69">
        <v>107.5</v>
      </c>
      <c r="CV154" s="69">
        <v>341.5367033333466</v>
      </c>
      <c r="CW154" s="69"/>
      <c r="CX154" s="69">
        <v>352.6009858333467</v>
      </c>
      <c r="CY154" s="69"/>
      <c r="CZ154" s="69">
        <v>341.5367033333466</v>
      </c>
      <c r="DA154" s="69"/>
      <c r="DB154" s="69">
        <v>352.6009858333467</v>
      </c>
      <c r="DC154" s="69"/>
    </row>
    <row r="155" spans="1:107" s="70" customFormat="1" ht="26.25" customHeight="1">
      <c r="A155" s="1"/>
      <c r="B155" s="27"/>
      <c r="C155" s="59" t="s">
        <v>38</v>
      </c>
      <c r="D155" s="60">
        <f>ROW(C155)-13</f>
        <v>142</v>
      </c>
      <c r="E155" s="61" t="s">
        <v>359</v>
      </c>
      <c r="F155" s="61" t="s">
        <v>360</v>
      </c>
      <c r="G155" s="61" t="s">
        <v>361</v>
      </c>
      <c r="H155" s="61">
        <v>16</v>
      </c>
      <c r="I155" s="62" t="s">
        <v>362</v>
      </c>
      <c r="J155" s="63">
        <v>3</v>
      </c>
      <c r="K155" s="64">
        <v>4471.605960000001</v>
      </c>
      <c r="L155" s="65">
        <v>104.93400754211588</v>
      </c>
      <c r="M155" s="66"/>
      <c r="N155" s="67">
        <v>104.93400754211588</v>
      </c>
      <c r="O155" s="67">
        <v>105</v>
      </c>
      <c r="P155" s="67">
        <v>105.0120481927711</v>
      </c>
      <c r="Q155" s="67">
        <v>105</v>
      </c>
      <c r="R155" s="67">
        <v>105.00030665440052</v>
      </c>
      <c r="S155" s="67">
        <v>104.34782608695654</v>
      </c>
      <c r="T155" s="67">
        <v>104.14012738853503</v>
      </c>
      <c r="U155" s="67">
        <v>0</v>
      </c>
      <c r="V155" s="68">
        <v>104.68216570968877</v>
      </c>
      <c r="W155" s="66"/>
      <c r="X155" s="67">
        <v>104.68216570968877</v>
      </c>
      <c r="Y155" s="67">
        <v>105</v>
      </c>
      <c r="Z155" s="67">
        <v>105.01204819277108</v>
      </c>
      <c r="AA155" s="67">
        <v>105</v>
      </c>
      <c r="AB155" s="67">
        <v>105.0003066544005</v>
      </c>
      <c r="AC155" s="67">
        <v>104.34782608695652</v>
      </c>
      <c r="AD155" s="67">
        <v>104.15068090950767</v>
      </c>
      <c r="AE155" s="67">
        <v>0</v>
      </c>
      <c r="AF155" s="69"/>
      <c r="AG155" s="69">
        <v>17.980000000000004</v>
      </c>
      <c r="AH155" s="69">
        <v>41.49999999999999</v>
      </c>
      <c r="AI155" s="69">
        <v>102.40000000000002</v>
      </c>
      <c r="AJ155" s="69">
        <v>1630.5000000000002</v>
      </c>
      <c r="AK155" s="69">
        <v>2.0700000000000003</v>
      </c>
      <c r="AL155" s="69"/>
      <c r="AM155" s="69">
        <v>6.28</v>
      </c>
      <c r="AN155" s="69">
        <v>36.59</v>
      </c>
      <c r="AO155" s="69"/>
      <c r="AP155" s="69"/>
      <c r="AQ155" s="69">
        <v>18.879000000000005</v>
      </c>
      <c r="AR155" s="69">
        <v>43.57999999999999</v>
      </c>
      <c r="AS155" s="69">
        <v>107.52000000000004</v>
      </c>
      <c r="AT155" s="69">
        <v>1712.0300000000004</v>
      </c>
      <c r="AU155" s="69">
        <v>2.16</v>
      </c>
      <c r="AV155" s="69"/>
      <c r="AW155" s="69">
        <v>6.540000000000001</v>
      </c>
      <c r="AX155" s="69">
        <v>38.120000000000005</v>
      </c>
      <c r="AY155" s="69"/>
      <c r="CA155" s="69">
        <v>234.47717999999998</v>
      </c>
      <c r="CB155" s="69">
        <v>977.9352000000001</v>
      </c>
      <c r="CC155" s="69">
        <v>1106.3808000000001</v>
      </c>
      <c r="CD155" s="69">
        <v>1756.5427800000002</v>
      </c>
      <c r="CE155" s="69">
        <v>170.64000000000001</v>
      </c>
      <c r="CF155" s="69">
        <v>225.63</v>
      </c>
      <c r="CG155" s="69">
        <v>0</v>
      </c>
      <c r="CH155" s="69">
        <v>4471.605960000001</v>
      </c>
      <c r="CI155" s="69">
        <v>4471.605960000001</v>
      </c>
      <c r="CJ155" s="69"/>
      <c r="CK155" s="71">
        <v>4261.350600000001</v>
      </c>
      <c r="CL155" s="69"/>
      <c r="CM155" s="72">
        <f>IF((CK155-CL155)=0,0,(CI155-CJ155)/(CK155-CL155)*100)</f>
        <v>104.93400754211588</v>
      </c>
      <c r="CO155" s="69">
        <v>105</v>
      </c>
      <c r="CP155" s="69" t="s">
        <v>43</v>
      </c>
      <c r="CQ155" s="69">
        <v>105</v>
      </c>
      <c r="CR155" s="69">
        <v>2.5</v>
      </c>
      <c r="CS155" s="69">
        <v>107.5</v>
      </c>
      <c r="CV155" s="69">
        <v>741.9526962799991</v>
      </c>
      <c r="CW155" s="69"/>
      <c r="CX155" s="69">
        <v>776.6921510073325</v>
      </c>
      <c r="CY155" s="69"/>
      <c r="CZ155" s="69">
        <v>741.9526962799991</v>
      </c>
      <c r="DA155" s="69"/>
      <c r="DB155" s="69">
        <v>776.6921510073325</v>
      </c>
      <c r="DC155" s="69"/>
    </row>
    <row r="156" spans="1:107" s="70" customFormat="1" ht="26.25" customHeight="1">
      <c r="A156" s="1"/>
      <c r="B156" s="27"/>
      <c r="C156" s="59" t="s">
        <v>38</v>
      </c>
      <c r="D156" s="60">
        <f>ROW(C156)-13</f>
        <v>143</v>
      </c>
      <c r="E156" s="61" t="s">
        <v>359</v>
      </c>
      <c r="F156" s="61" t="s">
        <v>363</v>
      </c>
      <c r="G156" s="61" t="s">
        <v>364</v>
      </c>
      <c r="H156" s="61">
        <v>16</v>
      </c>
      <c r="I156" s="62" t="s">
        <v>362</v>
      </c>
      <c r="J156" s="63">
        <v>3</v>
      </c>
      <c r="K156" s="64">
        <v>3982.3852</v>
      </c>
      <c r="L156" s="65">
        <v>104.95940846361196</v>
      </c>
      <c r="M156" s="66"/>
      <c r="N156" s="67">
        <v>104.95940846361196</v>
      </c>
      <c r="O156" s="67">
        <v>104.58839406207827</v>
      </c>
      <c r="P156" s="67">
        <v>104.72076519592719</v>
      </c>
      <c r="Q156" s="67">
        <v>105.22051282051281</v>
      </c>
      <c r="R156" s="67">
        <v>104.99977255669026</v>
      </c>
      <c r="S156" s="67">
        <v>104.34782608695654</v>
      </c>
      <c r="T156" s="67">
        <v>104.07239819004526</v>
      </c>
      <c r="U156" s="67">
        <v>0</v>
      </c>
      <c r="V156" s="68">
        <v>104.67645243683026</v>
      </c>
      <c r="W156" s="66"/>
      <c r="X156" s="67">
        <v>104.67645243683026</v>
      </c>
      <c r="Y156" s="67">
        <v>104.58839406207827</v>
      </c>
      <c r="Z156" s="67">
        <v>104.72076519592721</v>
      </c>
      <c r="AA156" s="67">
        <v>105.22051282051284</v>
      </c>
      <c r="AB156" s="67">
        <v>104.99977255669025</v>
      </c>
      <c r="AC156" s="67">
        <v>104.34782608695654</v>
      </c>
      <c r="AD156" s="67">
        <v>104.08608336576701</v>
      </c>
      <c r="AE156" s="67">
        <v>100</v>
      </c>
      <c r="AF156" s="69"/>
      <c r="AG156" s="69">
        <v>14.820000000000002</v>
      </c>
      <c r="AH156" s="69">
        <v>32.41</v>
      </c>
      <c r="AI156" s="69">
        <v>97.5</v>
      </c>
      <c r="AJ156" s="69">
        <v>1758.68</v>
      </c>
      <c r="AK156" s="69">
        <v>2.07</v>
      </c>
      <c r="AL156" s="69"/>
      <c r="AM156" s="69">
        <v>4.42</v>
      </c>
      <c r="AN156" s="69">
        <v>36.59</v>
      </c>
      <c r="AO156" s="69">
        <v>575.0000000000001</v>
      </c>
      <c r="AP156" s="69"/>
      <c r="AQ156" s="69">
        <v>15.500000000000002</v>
      </c>
      <c r="AR156" s="69">
        <v>33.94</v>
      </c>
      <c r="AS156" s="69">
        <v>102.59</v>
      </c>
      <c r="AT156" s="69">
        <v>1846.6100000000001</v>
      </c>
      <c r="AU156" s="69">
        <v>2.16</v>
      </c>
      <c r="AV156" s="69"/>
      <c r="AW156" s="69">
        <v>4.599999999999999</v>
      </c>
      <c r="AX156" s="69">
        <v>38.12</v>
      </c>
      <c r="AY156" s="69">
        <v>575.0000000000001</v>
      </c>
      <c r="CA156" s="69">
        <v>57.35</v>
      </c>
      <c r="CB156" s="69">
        <v>271.52</v>
      </c>
      <c r="CC156" s="69">
        <v>441.137</v>
      </c>
      <c r="CD156" s="69">
        <v>2991.5081999999998</v>
      </c>
      <c r="CE156" s="69">
        <v>172.8</v>
      </c>
      <c r="CF156" s="69">
        <v>48.06999999999999</v>
      </c>
      <c r="CG156" s="69">
        <v>0</v>
      </c>
      <c r="CH156" s="69">
        <v>3982.3852</v>
      </c>
      <c r="CI156" s="69">
        <v>3982.3852</v>
      </c>
      <c r="CJ156" s="69"/>
      <c r="CK156" s="71">
        <v>3794.2145999999993</v>
      </c>
      <c r="CL156" s="69"/>
      <c r="CM156" s="72">
        <f>IF((CK156-CL156)=0,0,(CI156-CJ156)/(CK156-CL156)*100)</f>
        <v>104.95940846361196</v>
      </c>
      <c r="CO156" s="69">
        <v>105</v>
      </c>
      <c r="CP156" s="69" t="s">
        <v>43</v>
      </c>
      <c r="CQ156" s="69">
        <v>105</v>
      </c>
      <c r="CR156" s="69">
        <v>2.5</v>
      </c>
      <c r="CS156" s="69">
        <v>107.5</v>
      </c>
      <c r="CV156" s="69">
        <v>734.0681181666861</v>
      </c>
      <c r="CW156" s="69"/>
      <c r="CX156" s="69">
        <v>768.3964645666861</v>
      </c>
      <c r="CY156" s="69"/>
      <c r="CZ156" s="69">
        <v>734.0681181666861</v>
      </c>
      <c r="DA156" s="69"/>
      <c r="DB156" s="69">
        <v>768.3964645666861</v>
      </c>
      <c r="DC156" s="69"/>
    </row>
    <row r="157" spans="1:107" s="70" customFormat="1" ht="26.25" customHeight="1">
      <c r="A157" s="1"/>
      <c r="B157" s="27"/>
      <c r="C157" s="59" t="s">
        <v>38</v>
      </c>
      <c r="D157" s="60">
        <f>ROW(C157)-13</f>
        <v>144</v>
      </c>
      <c r="E157" s="61" t="s">
        <v>359</v>
      </c>
      <c r="F157" s="61" t="s">
        <v>365</v>
      </c>
      <c r="G157" s="61" t="s">
        <v>366</v>
      </c>
      <c r="H157" s="61">
        <v>16</v>
      </c>
      <c r="I157" s="62" t="s">
        <v>362</v>
      </c>
      <c r="J157" s="63">
        <v>3</v>
      </c>
      <c r="K157" s="64">
        <v>5549.5257</v>
      </c>
      <c r="L157" s="65">
        <v>104.8972310548199</v>
      </c>
      <c r="M157" s="66"/>
      <c r="N157" s="67">
        <v>104.8972310548199</v>
      </c>
      <c r="O157" s="67">
        <v>104.9678550555231</v>
      </c>
      <c r="P157" s="67">
        <v>105</v>
      </c>
      <c r="Q157" s="67">
        <v>105.03131073202331</v>
      </c>
      <c r="R157" s="67">
        <v>105</v>
      </c>
      <c r="S157" s="67">
        <v>104.34782608695654</v>
      </c>
      <c r="T157" s="67">
        <v>104.14012738853502</v>
      </c>
      <c r="U157" s="67">
        <v>0</v>
      </c>
      <c r="V157" s="68">
        <v>104.70540321735517</v>
      </c>
      <c r="W157" s="66"/>
      <c r="X157" s="67">
        <v>104.70540321735517</v>
      </c>
      <c r="Y157" s="67">
        <v>104.96785505552309</v>
      </c>
      <c r="Z157" s="67">
        <v>105</v>
      </c>
      <c r="AA157" s="67">
        <v>105.0313107320233</v>
      </c>
      <c r="AB157" s="67">
        <v>105</v>
      </c>
      <c r="AC157" s="67">
        <v>104.34782608695654</v>
      </c>
      <c r="AD157" s="67">
        <v>104.14349003498971</v>
      </c>
      <c r="AE157" s="67">
        <v>100</v>
      </c>
      <c r="AF157" s="69"/>
      <c r="AG157" s="69">
        <v>17.11</v>
      </c>
      <c r="AH157" s="69">
        <v>36.20000000000002</v>
      </c>
      <c r="AI157" s="69">
        <v>92.62</v>
      </c>
      <c r="AJ157" s="69">
        <v>1630.5</v>
      </c>
      <c r="AK157" s="69">
        <v>2.07</v>
      </c>
      <c r="AL157" s="69"/>
      <c r="AM157" s="69">
        <v>6.28</v>
      </c>
      <c r="AN157" s="69">
        <v>36.59</v>
      </c>
      <c r="AO157" s="69">
        <v>575</v>
      </c>
      <c r="AP157" s="69"/>
      <c r="AQ157" s="69">
        <v>17.96</v>
      </c>
      <c r="AR157" s="69">
        <v>38.01000000000002</v>
      </c>
      <c r="AS157" s="69">
        <v>97.27999999999999</v>
      </c>
      <c r="AT157" s="69">
        <v>1712.0250000000003</v>
      </c>
      <c r="AU157" s="69">
        <v>2.16</v>
      </c>
      <c r="AV157" s="69"/>
      <c r="AW157" s="69">
        <v>6.540000000000001</v>
      </c>
      <c r="AX157" s="69">
        <v>38.12</v>
      </c>
      <c r="AY157" s="69">
        <v>575</v>
      </c>
      <c r="CA157" s="69">
        <v>223.0632</v>
      </c>
      <c r="CB157" s="69">
        <v>852.9444</v>
      </c>
      <c r="CC157" s="69">
        <v>974.7456</v>
      </c>
      <c r="CD157" s="69">
        <v>2773.4805</v>
      </c>
      <c r="CE157" s="69">
        <v>164.16000000000003</v>
      </c>
      <c r="CF157" s="69">
        <v>561.1320000000001</v>
      </c>
      <c r="CG157" s="69">
        <v>0</v>
      </c>
      <c r="CH157" s="69">
        <v>5549.5257</v>
      </c>
      <c r="CI157" s="69">
        <v>5549.5257</v>
      </c>
      <c r="CJ157" s="69"/>
      <c r="CK157" s="71">
        <v>5290.4406</v>
      </c>
      <c r="CL157" s="69"/>
      <c r="CM157" s="72">
        <f>IF((CK157-CL157)=0,0,(CI157-CJ157)/(CK157-CL157)*100)</f>
        <v>104.8972310548199</v>
      </c>
      <c r="CO157" s="69">
        <v>105</v>
      </c>
      <c r="CP157" s="69" t="s">
        <v>43</v>
      </c>
      <c r="CQ157" s="69">
        <v>105</v>
      </c>
      <c r="CR157" s="69">
        <v>2.5</v>
      </c>
      <c r="CS157" s="69">
        <v>107.5</v>
      </c>
      <c r="CV157" s="69">
        <v>1460.3002963499998</v>
      </c>
      <c r="CW157" s="69"/>
      <c r="CX157" s="69">
        <v>1529.0133134774999</v>
      </c>
      <c r="CY157" s="69"/>
      <c r="CZ157" s="69">
        <v>1460.3002963499998</v>
      </c>
      <c r="DA157" s="69"/>
      <c r="DB157" s="69">
        <v>1529.0133134774999</v>
      </c>
      <c r="DC157" s="69"/>
    </row>
    <row r="158" spans="1:107" s="70" customFormat="1" ht="26.25" customHeight="1">
      <c r="A158" s="1"/>
      <c r="B158" s="27"/>
      <c r="C158" s="59" t="s">
        <v>38</v>
      </c>
      <c r="D158" s="60">
        <f>ROW(C158)-13</f>
        <v>145</v>
      </c>
      <c r="E158" s="61" t="s">
        <v>359</v>
      </c>
      <c r="F158" s="61" t="s">
        <v>367</v>
      </c>
      <c r="G158" s="61" t="s">
        <v>368</v>
      </c>
      <c r="H158" s="61">
        <v>16</v>
      </c>
      <c r="I158" s="62" t="s">
        <v>362</v>
      </c>
      <c r="J158" s="63">
        <v>3</v>
      </c>
      <c r="K158" s="64">
        <v>5147.7101999999995</v>
      </c>
      <c r="L158" s="65">
        <v>103.56748507693214</v>
      </c>
      <c r="M158" s="66"/>
      <c r="N158" s="67">
        <v>103.56748507693214</v>
      </c>
      <c r="O158" s="67">
        <v>100</v>
      </c>
      <c r="P158" s="67">
        <v>100</v>
      </c>
      <c r="Q158" s="67">
        <v>105.00327011118378</v>
      </c>
      <c r="R158" s="67">
        <v>103.70847947183826</v>
      </c>
      <c r="S158" s="67">
        <v>104.34782608695652</v>
      </c>
      <c r="T158" s="67">
        <v>104.18147034708936</v>
      </c>
      <c r="U158" s="67">
        <v>0</v>
      </c>
      <c r="V158" s="68">
        <v>103.49485702409306</v>
      </c>
      <c r="W158" s="66"/>
      <c r="X158" s="67">
        <v>103.49485702409306</v>
      </c>
      <c r="Y158" s="67">
        <v>100</v>
      </c>
      <c r="Z158" s="67">
        <v>100</v>
      </c>
      <c r="AA158" s="67">
        <v>105.0032701111838</v>
      </c>
      <c r="AB158" s="67">
        <v>104.11381008104942</v>
      </c>
      <c r="AC158" s="67">
        <v>104.34782608695654</v>
      </c>
      <c r="AD158" s="67">
        <v>104.17679260569184</v>
      </c>
      <c r="AE158" s="67">
        <v>100</v>
      </c>
      <c r="AF158" s="69"/>
      <c r="AG158" s="69">
        <v>26.700000000000014</v>
      </c>
      <c r="AH158" s="69">
        <v>16.080000000000002</v>
      </c>
      <c r="AI158" s="69">
        <v>91.74000000000001</v>
      </c>
      <c r="AJ158" s="69">
        <v>1866.3013177540245</v>
      </c>
      <c r="AK158" s="69">
        <v>2.0699999999999994</v>
      </c>
      <c r="AL158" s="69"/>
      <c r="AM158" s="69">
        <v>6.28</v>
      </c>
      <c r="AN158" s="69">
        <v>36.59000000000001</v>
      </c>
      <c r="AO158" s="69">
        <v>575.0000000000001</v>
      </c>
      <c r="AP158" s="69"/>
      <c r="AQ158" s="69">
        <v>26.700000000000014</v>
      </c>
      <c r="AR158" s="69">
        <v>16.080000000000002</v>
      </c>
      <c r="AS158" s="69">
        <v>96.33000000000001</v>
      </c>
      <c r="AT158" s="69">
        <v>1943.0774095065478</v>
      </c>
      <c r="AU158" s="69">
        <v>2.16</v>
      </c>
      <c r="AV158" s="69"/>
      <c r="AW158" s="69">
        <v>6.54</v>
      </c>
      <c r="AX158" s="69">
        <v>38.120000000000005</v>
      </c>
      <c r="AY158" s="69">
        <v>575.0000000000001</v>
      </c>
      <c r="CA158" s="69">
        <v>322.803</v>
      </c>
      <c r="CB158" s="69">
        <v>348.7752</v>
      </c>
      <c r="CC158" s="69">
        <v>924.768</v>
      </c>
      <c r="CD158" s="69">
        <v>2171.556</v>
      </c>
      <c r="CE158" s="69">
        <v>144.72</v>
      </c>
      <c r="CF158" s="69">
        <v>1235.0880000000002</v>
      </c>
      <c r="CG158" s="69">
        <v>0</v>
      </c>
      <c r="CH158" s="69">
        <v>5147.7101999999995</v>
      </c>
      <c r="CI158" s="69">
        <v>5147.7101999999995</v>
      </c>
      <c r="CJ158" s="69"/>
      <c r="CK158" s="71">
        <v>4970.3922</v>
      </c>
      <c r="CL158" s="69"/>
      <c r="CM158" s="72">
        <f>IF((CK158-CL158)=0,0,(CI158-CJ158)/(CK158-CL158)*100)</f>
        <v>103.56748507693214</v>
      </c>
      <c r="CO158" s="69">
        <v>105</v>
      </c>
      <c r="CP158" s="69" t="s">
        <v>43</v>
      </c>
      <c r="CQ158" s="69">
        <v>105</v>
      </c>
      <c r="CR158" s="69">
        <v>2.5</v>
      </c>
      <c r="CS158" s="69">
        <v>107.5</v>
      </c>
      <c r="CV158" s="69">
        <v>1448.1827320666275</v>
      </c>
      <c r="CW158" s="69"/>
      <c r="CX158" s="69">
        <v>1498.794647999961</v>
      </c>
      <c r="CY158" s="69"/>
      <c r="CZ158" s="69">
        <v>1448.1827320666275</v>
      </c>
      <c r="DA158" s="69"/>
      <c r="DB158" s="69">
        <v>1498.794647999961</v>
      </c>
      <c r="DC158" s="69"/>
    </row>
    <row r="159" spans="1:107" s="70" customFormat="1" ht="26.25" customHeight="1">
      <c r="A159" s="1"/>
      <c r="B159" s="27"/>
      <c r="C159" s="59" t="s">
        <v>38</v>
      </c>
      <c r="D159" s="60">
        <f>ROW(C159)-13</f>
        <v>146</v>
      </c>
      <c r="E159" s="61" t="s">
        <v>359</v>
      </c>
      <c r="F159" s="61" t="s">
        <v>369</v>
      </c>
      <c r="G159" s="61" t="s">
        <v>370</v>
      </c>
      <c r="H159" s="61">
        <v>16</v>
      </c>
      <c r="I159" s="62" t="s">
        <v>362</v>
      </c>
      <c r="J159" s="63">
        <v>3</v>
      </c>
      <c r="K159" s="64">
        <v>4828.0092</v>
      </c>
      <c r="L159" s="65">
        <v>104.37160093062627</v>
      </c>
      <c r="M159" s="66"/>
      <c r="N159" s="67">
        <v>104.37160093062627</v>
      </c>
      <c r="O159" s="67">
        <v>105.05190311418686</v>
      </c>
      <c r="P159" s="67">
        <v>104.99561787905347</v>
      </c>
      <c r="Q159" s="67">
        <v>104.19766206163655</v>
      </c>
      <c r="R159" s="67">
        <v>104.28093645484948</v>
      </c>
      <c r="S159" s="67">
        <v>104.34782608695652</v>
      </c>
      <c r="T159" s="67">
        <v>0</v>
      </c>
      <c r="U159" s="67">
        <v>0</v>
      </c>
      <c r="V159" s="68">
        <v>103.5074979014995</v>
      </c>
      <c r="W159" s="66"/>
      <c r="X159" s="67">
        <v>103.5074979014995</v>
      </c>
      <c r="Y159" s="67">
        <v>105.04992245114335</v>
      </c>
      <c r="Z159" s="67">
        <v>104.99375619926239</v>
      </c>
      <c r="AA159" s="67">
        <v>104.19766206163655</v>
      </c>
      <c r="AB159" s="67">
        <v>104.31600923578739</v>
      </c>
      <c r="AC159" s="67">
        <v>104.34782608695654</v>
      </c>
      <c r="AD159" s="67">
        <v>0</v>
      </c>
      <c r="AE159" s="67">
        <v>100</v>
      </c>
      <c r="AF159" s="69"/>
      <c r="AG159" s="69">
        <v>14.332004554010567</v>
      </c>
      <c r="AH159" s="69">
        <v>22.19966175165305</v>
      </c>
      <c r="AI159" s="69">
        <v>112.92</v>
      </c>
      <c r="AJ159" s="69">
        <v>1677.902724749406</v>
      </c>
      <c r="AK159" s="69">
        <v>2.07</v>
      </c>
      <c r="AL159" s="69"/>
      <c r="AM159" s="69"/>
      <c r="AN159" s="69"/>
      <c r="AO159" s="69">
        <v>575</v>
      </c>
      <c r="AP159" s="69"/>
      <c r="AQ159" s="69">
        <v>15.055759669682434</v>
      </c>
      <c r="AR159" s="69">
        <v>23.308258736591508</v>
      </c>
      <c r="AS159" s="69">
        <v>117.66</v>
      </c>
      <c r="AT159" s="69">
        <v>1750.3211613171184</v>
      </c>
      <c r="AU159" s="69">
        <v>2.16</v>
      </c>
      <c r="AV159" s="69"/>
      <c r="AW159" s="69"/>
      <c r="AX159" s="69"/>
      <c r="AY159" s="69">
        <v>575</v>
      </c>
      <c r="CA159" s="69">
        <v>188.5356</v>
      </c>
      <c r="CB159" s="69">
        <v>537.6624</v>
      </c>
      <c r="CC159" s="69">
        <v>1178.9532</v>
      </c>
      <c r="CD159" s="69">
        <v>2778.138</v>
      </c>
      <c r="CE159" s="69">
        <v>144.72</v>
      </c>
      <c r="CF159" s="69">
        <v>0</v>
      </c>
      <c r="CG159" s="69">
        <v>0</v>
      </c>
      <c r="CH159" s="69">
        <v>4828.0092</v>
      </c>
      <c r="CI159" s="69">
        <v>4828.0092</v>
      </c>
      <c r="CJ159" s="69"/>
      <c r="CK159" s="71">
        <v>4625.7882</v>
      </c>
      <c r="CL159" s="69"/>
      <c r="CM159" s="72">
        <f>IF((CK159-CL159)=0,0,(CI159-CJ159)/(CK159-CL159)*100)</f>
        <v>104.37160093062627</v>
      </c>
      <c r="CO159" s="69">
        <v>105</v>
      </c>
      <c r="CP159" s="69" t="s">
        <v>43</v>
      </c>
      <c r="CQ159" s="69">
        <v>105</v>
      </c>
      <c r="CR159" s="69">
        <v>2.5</v>
      </c>
      <c r="CS159" s="69">
        <v>107.5</v>
      </c>
      <c r="CV159" s="69">
        <v>2598.5431469833516</v>
      </c>
      <c r="CW159" s="69"/>
      <c r="CX159" s="69">
        <v>2689.686993333352</v>
      </c>
      <c r="CY159" s="69"/>
      <c r="CZ159" s="69">
        <v>2598.5431469833516</v>
      </c>
      <c r="DA159" s="69"/>
      <c r="DB159" s="69">
        <v>2689.686993333352</v>
      </c>
      <c r="DC159" s="69"/>
    </row>
    <row r="160" spans="1:107" s="70" customFormat="1" ht="26.25" customHeight="1">
      <c r="A160" s="1"/>
      <c r="B160" s="27"/>
      <c r="C160" s="59" t="s">
        <v>38</v>
      </c>
      <c r="D160" s="60">
        <f>ROW(C160)-13</f>
        <v>147</v>
      </c>
      <c r="E160" s="61" t="s">
        <v>359</v>
      </c>
      <c r="F160" s="61" t="s">
        <v>50</v>
      </c>
      <c r="G160" s="61" t="s">
        <v>371</v>
      </c>
      <c r="H160" s="61">
        <v>16</v>
      </c>
      <c r="I160" s="62" t="s">
        <v>362</v>
      </c>
      <c r="J160" s="63">
        <v>3</v>
      </c>
      <c r="K160" s="64">
        <v>3837.4467999999997</v>
      </c>
      <c r="L160" s="65">
        <v>103.82675974795951</v>
      </c>
      <c r="M160" s="66"/>
      <c r="N160" s="67">
        <v>103.82675974795951</v>
      </c>
      <c r="O160" s="67">
        <v>105</v>
      </c>
      <c r="P160" s="67">
        <v>100.00000000000003</v>
      </c>
      <c r="Q160" s="67">
        <v>0</v>
      </c>
      <c r="R160" s="67">
        <v>105.0001889144973</v>
      </c>
      <c r="S160" s="67">
        <v>104.34782608695654</v>
      </c>
      <c r="T160" s="67">
        <v>104.14012738853503</v>
      </c>
      <c r="U160" s="67">
        <v>100</v>
      </c>
      <c r="V160" s="68">
        <v>104.7682587279005</v>
      </c>
      <c r="W160" s="66"/>
      <c r="X160" s="67">
        <v>104.7682587279005</v>
      </c>
      <c r="Y160" s="67">
        <v>105</v>
      </c>
      <c r="Z160" s="67">
        <v>100</v>
      </c>
      <c r="AA160" s="67">
        <v>0</v>
      </c>
      <c r="AB160" s="67">
        <v>105.0001889144973</v>
      </c>
      <c r="AC160" s="67">
        <v>104.34782608695652</v>
      </c>
      <c r="AD160" s="67">
        <v>106.22222223402295</v>
      </c>
      <c r="AE160" s="67">
        <v>100</v>
      </c>
      <c r="AF160" s="69"/>
      <c r="AG160" s="69">
        <v>28</v>
      </c>
      <c r="AH160" s="69">
        <v>26.680000000000003</v>
      </c>
      <c r="AI160" s="69"/>
      <c r="AJ160" s="69">
        <v>1323.3500000000001</v>
      </c>
      <c r="AK160" s="69">
        <v>2.0700000000000003</v>
      </c>
      <c r="AL160" s="69"/>
      <c r="AM160" s="69">
        <v>6.28</v>
      </c>
      <c r="AN160" s="69">
        <v>35.64000000000001</v>
      </c>
      <c r="AO160" s="69">
        <v>575</v>
      </c>
      <c r="AP160" s="69"/>
      <c r="AQ160" s="69">
        <v>29.400000000000002</v>
      </c>
      <c r="AR160" s="69">
        <v>26.680000000000003</v>
      </c>
      <c r="AS160" s="69"/>
      <c r="AT160" s="69">
        <v>1389.52</v>
      </c>
      <c r="AU160" s="69">
        <v>2.16</v>
      </c>
      <c r="AV160" s="69"/>
      <c r="AW160" s="69">
        <v>6.54</v>
      </c>
      <c r="AX160" s="69">
        <v>38.120000000000005</v>
      </c>
      <c r="AY160" s="69">
        <v>575</v>
      </c>
      <c r="CA160" s="69">
        <v>380.14199999999994</v>
      </c>
      <c r="CB160" s="69">
        <v>344.9724</v>
      </c>
      <c r="CC160" s="69">
        <v>0</v>
      </c>
      <c r="CD160" s="69">
        <v>2251.0224</v>
      </c>
      <c r="CE160" s="69">
        <v>97.2</v>
      </c>
      <c r="CF160" s="69">
        <v>304.11</v>
      </c>
      <c r="CG160" s="69">
        <v>460</v>
      </c>
      <c r="CH160" s="69">
        <v>3837.4467999999997</v>
      </c>
      <c r="CI160" s="69">
        <v>3837.4467999999997</v>
      </c>
      <c r="CJ160" s="69"/>
      <c r="CK160" s="71">
        <v>3696.0094</v>
      </c>
      <c r="CL160" s="69"/>
      <c r="CM160" s="72">
        <f>IF((CK160-CL160)=0,0,(CI160-CJ160)/(CK160-CL160)*100)</f>
        <v>103.82675974795951</v>
      </c>
      <c r="CO160" s="69">
        <v>105</v>
      </c>
      <c r="CP160" s="69" t="s">
        <v>43</v>
      </c>
      <c r="CQ160" s="69">
        <v>105</v>
      </c>
      <c r="CR160" s="69">
        <v>2.5</v>
      </c>
      <c r="CS160" s="69">
        <v>107.5</v>
      </c>
      <c r="CV160" s="69">
        <v>952.3735445733774</v>
      </c>
      <c r="CW160" s="69"/>
      <c r="CX160" s="69">
        <v>997.7851792347128</v>
      </c>
      <c r="CY160" s="69"/>
      <c r="CZ160" s="69">
        <v>952.3735445733774</v>
      </c>
      <c r="DA160" s="69"/>
      <c r="DB160" s="69">
        <v>997.7851792347128</v>
      </c>
      <c r="DC160" s="69"/>
    </row>
    <row r="161" spans="1:107" s="70" customFormat="1" ht="26.25" customHeight="1">
      <c r="A161" s="1"/>
      <c r="B161" s="27"/>
      <c r="C161" s="59" t="s">
        <v>38</v>
      </c>
      <c r="D161" s="60">
        <f>ROW(C161)-13</f>
        <v>148</v>
      </c>
      <c r="E161" s="61" t="s">
        <v>359</v>
      </c>
      <c r="F161" s="61" t="s">
        <v>372</v>
      </c>
      <c r="G161" s="61" t="s">
        <v>373</v>
      </c>
      <c r="H161" s="61">
        <v>16</v>
      </c>
      <c r="I161" s="62" t="s">
        <v>362</v>
      </c>
      <c r="J161" s="63">
        <v>3</v>
      </c>
      <c r="K161" s="64">
        <v>4169.0094</v>
      </c>
      <c r="L161" s="65">
        <v>103.80261045672124</v>
      </c>
      <c r="M161" s="66"/>
      <c r="N161" s="67">
        <v>103.80261045672124</v>
      </c>
      <c r="O161" s="67">
        <v>102.06344317831847</v>
      </c>
      <c r="P161" s="67">
        <v>102.06344317831847</v>
      </c>
      <c r="Q161" s="67">
        <v>0</v>
      </c>
      <c r="R161" s="67">
        <v>104.07764884502765</v>
      </c>
      <c r="S161" s="67">
        <v>104.34782608695652</v>
      </c>
      <c r="T161" s="67">
        <v>104.14012738853503</v>
      </c>
      <c r="U161" s="67">
        <v>0</v>
      </c>
      <c r="V161" s="68">
        <v>103.79204854406873</v>
      </c>
      <c r="W161" s="66"/>
      <c r="X161" s="67">
        <v>103.79204854406873</v>
      </c>
      <c r="Y161" s="67">
        <v>102.06344317831847</v>
      </c>
      <c r="Z161" s="67">
        <v>102.06344317831847</v>
      </c>
      <c r="AA161" s="67">
        <v>0</v>
      </c>
      <c r="AB161" s="67">
        <v>104.07764884502761</v>
      </c>
      <c r="AC161" s="67">
        <v>104.34782608695652</v>
      </c>
      <c r="AD161" s="67">
        <v>104.14404477953873</v>
      </c>
      <c r="AE161" s="67">
        <v>0</v>
      </c>
      <c r="AF161" s="69"/>
      <c r="AG161" s="69">
        <v>32.470000000000006</v>
      </c>
      <c r="AH161" s="69">
        <v>32.47</v>
      </c>
      <c r="AI161" s="69"/>
      <c r="AJ161" s="69">
        <v>1844.2000000000005</v>
      </c>
      <c r="AK161" s="69">
        <v>2.07</v>
      </c>
      <c r="AL161" s="69"/>
      <c r="AM161" s="69">
        <v>6.28</v>
      </c>
      <c r="AN161" s="69">
        <v>36.59</v>
      </c>
      <c r="AO161" s="69"/>
      <c r="AP161" s="69"/>
      <c r="AQ161" s="69">
        <v>33.14000000000001</v>
      </c>
      <c r="AR161" s="69">
        <v>33.13999999999999</v>
      </c>
      <c r="AS161" s="69"/>
      <c r="AT161" s="69">
        <v>1919.3999999999999</v>
      </c>
      <c r="AU161" s="69">
        <v>2.16</v>
      </c>
      <c r="AV161" s="69"/>
      <c r="AW161" s="69">
        <v>6.540000000000001</v>
      </c>
      <c r="AX161" s="69">
        <v>38.12</v>
      </c>
      <c r="AY161" s="69"/>
      <c r="CA161" s="69">
        <v>249.5442</v>
      </c>
      <c r="CB161" s="69">
        <v>336.0396</v>
      </c>
      <c r="CC161" s="69">
        <v>0</v>
      </c>
      <c r="CD161" s="69">
        <v>3213.0756</v>
      </c>
      <c r="CE161" s="69">
        <v>144.72</v>
      </c>
      <c r="CF161" s="69">
        <v>225.63</v>
      </c>
      <c r="CG161" s="69">
        <v>0</v>
      </c>
      <c r="CH161" s="69">
        <v>4169.0094</v>
      </c>
      <c r="CI161" s="69">
        <v>4169.0094</v>
      </c>
      <c r="CJ161" s="69"/>
      <c r="CK161" s="71">
        <v>4016.2857</v>
      </c>
      <c r="CL161" s="69"/>
      <c r="CM161" s="72">
        <f>IF((CK161-CL161)=0,0,(CI161-CJ161)/(CK161-CL161)*100)</f>
        <v>103.80261045672124</v>
      </c>
      <c r="CO161" s="69">
        <v>105</v>
      </c>
      <c r="CP161" s="69" t="s">
        <v>43</v>
      </c>
      <c r="CQ161" s="69">
        <v>105</v>
      </c>
      <c r="CR161" s="69">
        <v>2.5</v>
      </c>
      <c r="CS161" s="69">
        <v>107.5</v>
      </c>
      <c r="CV161" s="69">
        <v>1705.2033702067315</v>
      </c>
      <c r="CW161" s="69"/>
      <c r="CX161" s="69">
        <v>1769.865509780067</v>
      </c>
      <c r="CY161" s="69"/>
      <c r="CZ161" s="69">
        <v>1705.2033702067315</v>
      </c>
      <c r="DA161" s="69"/>
      <c r="DB161" s="69">
        <v>1769.865509780067</v>
      </c>
      <c r="DC161" s="69"/>
    </row>
    <row r="162" spans="1:107" s="70" customFormat="1" ht="26.25" customHeight="1">
      <c r="A162" s="1"/>
      <c r="B162" s="27"/>
      <c r="C162" s="59" t="s">
        <v>38</v>
      </c>
      <c r="D162" s="60">
        <f>ROW(C162)-13</f>
        <v>149</v>
      </c>
      <c r="E162" s="61" t="s">
        <v>359</v>
      </c>
      <c r="F162" s="61" t="s">
        <v>374</v>
      </c>
      <c r="G162" s="61" t="s">
        <v>375</v>
      </c>
      <c r="H162" s="61">
        <v>16</v>
      </c>
      <c r="I162" s="62" t="s">
        <v>362</v>
      </c>
      <c r="J162" s="63">
        <v>3</v>
      </c>
      <c r="K162" s="64">
        <v>1760.3168999999998</v>
      </c>
      <c r="L162" s="65">
        <v>103.6750915194966</v>
      </c>
      <c r="M162" s="66"/>
      <c r="N162" s="67">
        <v>103.6750915194966</v>
      </c>
      <c r="O162" s="67">
        <v>103.75670840787119</v>
      </c>
      <c r="P162" s="67">
        <v>104.1524701873935</v>
      </c>
      <c r="Q162" s="67">
        <v>0</v>
      </c>
      <c r="R162" s="67">
        <v>0</v>
      </c>
      <c r="S162" s="67">
        <v>104.34782608695654</v>
      </c>
      <c r="T162" s="67">
        <v>104.14012738853502</v>
      </c>
      <c r="U162" s="67">
        <v>100</v>
      </c>
      <c r="V162" s="68">
        <v>100.78504856965098</v>
      </c>
      <c r="W162" s="66"/>
      <c r="X162" s="67">
        <v>100.78504856965098</v>
      </c>
      <c r="Y162" s="67">
        <v>103.75670840787122</v>
      </c>
      <c r="Z162" s="67">
        <v>104.1524701873935</v>
      </c>
      <c r="AA162" s="67">
        <v>0</v>
      </c>
      <c r="AB162" s="67">
        <v>0</v>
      </c>
      <c r="AC162" s="67">
        <v>104.34782608695652</v>
      </c>
      <c r="AD162" s="67">
        <v>104.14289940283264</v>
      </c>
      <c r="AE162" s="67">
        <v>100</v>
      </c>
      <c r="AF162" s="69"/>
      <c r="AG162" s="69">
        <v>27.950000000000003</v>
      </c>
      <c r="AH162" s="69">
        <v>46.96</v>
      </c>
      <c r="AI162" s="69"/>
      <c r="AJ162" s="69"/>
      <c r="AK162" s="69">
        <v>2.0700000000000003</v>
      </c>
      <c r="AL162" s="69"/>
      <c r="AM162" s="69">
        <v>6.28</v>
      </c>
      <c r="AN162" s="69">
        <v>36.59</v>
      </c>
      <c r="AO162" s="69">
        <v>575.0000000000001</v>
      </c>
      <c r="AP162" s="69"/>
      <c r="AQ162" s="69">
        <v>29</v>
      </c>
      <c r="AR162" s="69">
        <v>48.90999999999999</v>
      </c>
      <c r="AS162" s="69"/>
      <c r="AT162" s="69"/>
      <c r="AU162" s="69">
        <v>2.16</v>
      </c>
      <c r="AV162" s="69"/>
      <c r="AW162" s="69">
        <v>6.54</v>
      </c>
      <c r="AX162" s="69">
        <v>38.120000000000005</v>
      </c>
      <c r="AY162" s="69">
        <v>575.0000000000001</v>
      </c>
      <c r="CA162" s="69">
        <v>394.11</v>
      </c>
      <c r="CB162" s="69">
        <v>664.6868999999999</v>
      </c>
      <c r="CC162" s="69">
        <v>0</v>
      </c>
      <c r="CD162" s="69">
        <v>0</v>
      </c>
      <c r="CE162" s="69">
        <v>313.20000000000005</v>
      </c>
      <c r="CF162" s="69">
        <v>215.82</v>
      </c>
      <c r="CG162" s="69">
        <v>172.5</v>
      </c>
      <c r="CH162" s="69">
        <v>1760.3168999999998</v>
      </c>
      <c r="CI162" s="69">
        <v>1760.3168999999998</v>
      </c>
      <c r="CJ162" s="69"/>
      <c r="CK162" s="71">
        <v>1697.9169</v>
      </c>
      <c r="CL162" s="69"/>
      <c r="CM162" s="72">
        <f>IF((CK162-CL162)=0,0,(CI162-CJ162)/(CK162-CL162)*100)</f>
        <v>103.6750915194966</v>
      </c>
      <c r="CO162" s="69">
        <v>105</v>
      </c>
      <c r="CP162" s="69" t="s">
        <v>43</v>
      </c>
      <c r="CQ162" s="69">
        <v>105</v>
      </c>
      <c r="CR162" s="69">
        <v>2.5</v>
      </c>
      <c r="CS162" s="69">
        <v>107.5</v>
      </c>
      <c r="CV162" s="69">
        <v>1562.0512081333331</v>
      </c>
      <c r="CW162" s="69"/>
      <c r="CX162" s="69">
        <v>1574.3140687999999</v>
      </c>
      <c r="CY162" s="69"/>
      <c r="CZ162" s="69">
        <v>1562.0512081333331</v>
      </c>
      <c r="DA162" s="69"/>
      <c r="DB162" s="69">
        <v>1574.3140687999999</v>
      </c>
      <c r="DC162" s="69"/>
    </row>
    <row r="163" spans="1:107" s="70" customFormat="1" ht="26.25" customHeight="1">
      <c r="A163" s="1"/>
      <c r="B163" s="27"/>
      <c r="C163" s="59" t="s">
        <v>38</v>
      </c>
      <c r="D163" s="60">
        <f>ROW(C163)-13</f>
        <v>150</v>
      </c>
      <c r="E163" s="61" t="s">
        <v>359</v>
      </c>
      <c r="F163" s="61" t="s">
        <v>376</v>
      </c>
      <c r="G163" s="61" t="s">
        <v>377</v>
      </c>
      <c r="H163" s="61">
        <v>16</v>
      </c>
      <c r="I163" s="62" t="s">
        <v>362</v>
      </c>
      <c r="J163" s="63">
        <v>3</v>
      </c>
      <c r="K163" s="64">
        <v>5550.721</v>
      </c>
      <c r="L163" s="65">
        <v>104.82278544550753</v>
      </c>
      <c r="M163" s="66"/>
      <c r="N163" s="67">
        <v>104.82278544550753</v>
      </c>
      <c r="O163" s="67">
        <v>105</v>
      </c>
      <c r="P163" s="67">
        <v>104.99276410998553</v>
      </c>
      <c r="Q163" s="67">
        <v>104.97360941940724</v>
      </c>
      <c r="R163" s="67">
        <v>105</v>
      </c>
      <c r="S163" s="67">
        <v>104.34782608695654</v>
      </c>
      <c r="T163" s="67">
        <v>104.14012738853499</v>
      </c>
      <c r="U163" s="67">
        <v>100</v>
      </c>
      <c r="V163" s="68">
        <v>104.71771598786377</v>
      </c>
      <c r="W163" s="66"/>
      <c r="X163" s="67">
        <v>104.71771598786377</v>
      </c>
      <c r="Y163" s="67">
        <v>105.00000000000003</v>
      </c>
      <c r="Z163" s="67">
        <v>104.99276410998553</v>
      </c>
      <c r="AA163" s="67">
        <v>104.97360941940724</v>
      </c>
      <c r="AB163" s="67">
        <v>105</v>
      </c>
      <c r="AC163" s="67">
        <v>104.34782608695654</v>
      </c>
      <c r="AD163" s="67">
        <v>104.16327865555448</v>
      </c>
      <c r="AE163" s="67">
        <v>100</v>
      </c>
      <c r="AF163" s="69"/>
      <c r="AG163" s="69">
        <v>17.4</v>
      </c>
      <c r="AH163" s="69">
        <v>41.46</v>
      </c>
      <c r="AI163" s="69">
        <v>98.52</v>
      </c>
      <c r="AJ163" s="69">
        <v>1630.4999999999998</v>
      </c>
      <c r="AK163" s="69">
        <v>2.07</v>
      </c>
      <c r="AL163" s="69"/>
      <c r="AM163" s="69">
        <v>6.28</v>
      </c>
      <c r="AN163" s="69">
        <v>36.59</v>
      </c>
      <c r="AO163" s="69">
        <v>575</v>
      </c>
      <c r="AP163" s="69"/>
      <c r="AQ163" s="69">
        <v>18.270000000000003</v>
      </c>
      <c r="AR163" s="69">
        <v>43.53</v>
      </c>
      <c r="AS163" s="69">
        <v>103.42</v>
      </c>
      <c r="AT163" s="69">
        <v>1712.025</v>
      </c>
      <c r="AU163" s="69">
        <v>2.16</v>
      </c>
      <c r="AV163" s="69"/>
      <c r="AW163" s="69">
        <v>6.539999999999999</v>
      </c>
      <c r="AX163" s="69">
        <v>38.12</v>
      </c>
      <c r="AY163" s="69">
        <v>575</v>
      </c>
      <c r="CA163" s="69">
        <v>223.6248</v>
      </c>
      <c r="CB163" s="69">
        <v>959.8364999999999</v>
      </c>
      <c r="CC163" s="69">
        <v>1014.5501999999999</v>
      </c>
      <c r="CD163" s="69">
        <v>2773.4805</v>
      </c>
      <c r="CE163" s="69">
        <v>259.20000000000005</v>
      </c>
      <c r="CF163" s="69">
        <v>205.02899999999997</v>
      </c>
      <c r="CG163" s="69">
        <v>115</v>
      </c>
      <c r="CH163" s="69">
        <v>5550.721</v>
      </c>
      <c r="CI163" s="69">
        <v>5550.721</v>
      </c>
      <c r="CJ163" s="69"/>
      <c r="CK163" s="71">
        <v>5295.338199999999</v>
      </c>
      <c r="CL163" s="69"/>
      <c r="CM163" s="72">
        <f>IF((CK163-CL163)=0,0,(CI163-CJ163)/(CK163-CL163)*100)</f>
        <v>104.82278544550753</v>
      </c>
      <c r="CO163" s="69">
        <v>105</v>
      </c>
      <c r="CP163" s="69" t="s">
        <v>43</v>
      </c>
      <c r="CQ163" s="69">
        <v>105</v>
      </c>
      <c r="CR163" s="69">
        <v>2.5</v>
      </c>
      <c r="CS163" s="69">
        <v>107.5</v>
      </c>
      <c r="CV163" s="69">
        <v>679.14212126</v>
      </c>
      <c r="CW163" s="69"/>
      <c r="CX163" s="69">
        <v>711.1821176950001</v>
      </c>
      <c r="CY163" s="69"/>
      <c r="CZ163" s="69">
        <v>679.14212126</v>
      </c>
      <c r="DA163" s="69"/>
      <c r="DB163" s="69">
        <v>711.1821176950001</v>
      </c>
      <c r="DC163" s="69"/>
    </row>
    <row r="164" spans="1:107" s="70" customFormat="1" ht="26.25" customHeight="1">
      <c r="A164" s="1"/>
      <c r="B164" s="27"/>
      <c r="C164" s="59" t="s">
        <v>38</v>
      </c>
      <c r="D164" s="60">
        <f>ROW(C164)-13</f>
        <v>151</v>
      </c>
      <c r="E164" s="61" t="s">
        <v>359</v>
      </c>
      <c r="F164" s="61" t="s">
        <v>378</v>
      </c>
      <c r="G164" s="61" t="s">
        <v>379</v>
      </c>
      <c r="H164" s="61">
        <v>16</v>
      </c>
      <c r="I164" s="62" t="s">
        <v>362</v>
      </c>
      <c r="J164" s="63">
        <v>3</v>
      </c>
      <c r="K164" s="64">
        <v>4044.56237</v>
      </c>
      <c r="L164" s="65">
        <v>104.40715757658627</v>
      </c>
      <c r="M164" s="66"/>
      <c r="N164" s="67">
        <v>104.40715757658627</v>
      </c>
      <c r="O164" s="67">
        <v>104.99999999999999</v>
      </c>
      <c r="P164" s="67">
        <v>104.99660095173351</v>
      </c>
      <c r="Q164" s="67">
        <v>104.99423401046748</v>
      </c>
      <c r="R164" s="67">
        <v>105</v>
      </c>
      <c r="S164" s="67">
        <v>104.34782608695652</v>
      </c>
      <c r="T164" s="67">
        <v>104.14012738853503</v>
      </c>
      <c r="U164" s="67">
        <v>100</v>
      </c>
      <c r="V164" s="68">
        <v>104.68974099601517</v>
      </c>
      <c r="W164" s="66"/>
      <c r="X164" s="67">
        <v>104.68974099601517</v>
      </c>
      <c r="Y164" s="67">
        <v>105</v>
      </c>
      <c r="Z164" s="67">
        <v>104.99660095173348</v>
      </c>
      <c r="AA164" s="67">
        <v>104.99423401046748</v>
      </c>
      <c r="AB164" s="67">
        <v>105.00000000000003</v>
      </c>
      <c r="AC164" s="67">
        <v>104.34782608695654</v>
      </c>
      <c r="AD164" s="67">
        <v>104.1667403568965</v>
      </c>
      <c r="AE164" s="67">
        <v>100</v>
      </c>
      <c r="AF164" s="69"/>
      <c r="AG164" s="69">
        <v>16.520000000000003</v>
      </c>
      <c r="AH164" s="69">
        <v>14.710000000000003</v>
      </c>
      <c r="AI164" s="69">
        <v>112.72999999999999</v>
      </c>
      <c r="AJ164" s="69">
        <v>1476.5999999999997</v>
      </c>
      <c r="AK164" s="69">
        <v>2.07</v>
      </c>
      <c r="AL164" s="69"/>
      <c r="AM164" s="69">
        <v>6.28</v>
      </c>
      <c r="AN164" s="69">
        <v>36.59000000000001</v>
      </c>
      <c r="AO164" s="69">
        <v>575.0000000000001</v>
      </c>
      <c r="AP164" s="69"/>
      <c r="AQ164" s="69">
        <v>17.346000000000004</v>
      </c>
      <c r="AR164" s="69">
        <v>15.444999999999999</v>
      </c>
      <c r="AS164" s="69">
        <v>118.36</v>
      </c>
      <c r="AT164" s="69">
        <v>1550.43</v>
      </c>
      <c r="AU164" s="69">
        <v>2.16</v>
      </c>
      <c r="AV164" s="69"/>
      <c r="AW164" s="69">
        <v>6.54</v>
      </c>
      <c r="AX164" s="69">
        <v>38.120000000000005</v>
      </c>
      <c r="AY164" s="69">
        <v>575.0000000000001</v>
      </c>
      <c r="CA164" s="69">
        <v>209.71314</v>
      </c>
      <c r="CB164" s="69">
        <v>335.00205000000005</v>
      </c>
      <c r="CC164" s="69">
        <v>1136.256</v>
      </c>
      <c r="CD164" s="69">
        <v>1590.74118</v>
      </c>
      <c r="CE164" s="69">
        <v>144.72</v>
      </c>
      <c r="CF164" s="69">
        <v>225.63</v>
      </c>
      <c r="CG164" s="69">
        <v>402.5</v>
      </c>
      <c r="CH164" s="69">
        <v>4044.56237</v>
      </c>
      <c r="CI164" s="69">
        <v>4044.56237</v>
      </c>
      <c r="CJ164" s="69"/>
      <c r="CK164" s="71">
        <v>3873.8363000000004</v>
      </c>
      <c r="CL164" s="69"/>
      <c r="CM164" s="72">
        <f>IF((CK164-CL164)=0,0,(CI164-CJ164)/(CK164-CL164)*100)</f>
        <v>104.40715757658627</v>
      </c>
      <c r="CO164" s="69">
        <v>105</v>
      </c>
      <c r="CP164" s="69" t="s">
        <v>43</v>
      </c>
      <c r="CQ164" s="69">
        <v>105</v>
      </c>
      <c r="CR164" s="69">
        <v>2.5</v>
      </c>
      <c r="CS164" s="69">
        <v>107.5</v>
      </c>
      <c r="CV164" s="69">
        <v>836.4168710666474</v>
      </c>
      <c r="CW164" s="69"/>
      <c r="CX164" s="69">
        <v>875.6426559666475</v>
      </c>
      <c r="CY164" s="69"/>
      <c r="CZ164" s="69">
        <v>836.4168710666474</v>
      </c>
      <c r="DA164" s="69"/>
      <c r="DB164" s="69">
        <v>875.6426559666475</v>
      </c>
      <c r="DC164" s="69"/>
    </row>
    <row r="165" spans="1:107" s="70" customFormat="1" ht="26.25" customHeight="1">
      <c r="A165" s="1"/>
      <c r="B165" s="27"/>
      <c r="C165" s="59" t="s">
        <v>38</v>
      </c>
      <c r="D165" s="60">
        <f>ROW(C165)-13</f>
        <v>152</v>
      </c>
      <c r="E165" s="61" t="s">
        <v>359</v>
      </c>
      <c r="F165" s="61" t="s">
        <v>380</v>
      </c>
      <c r="G165" s="61" t="s">
        <v>381</v>
      </c>
      <c r="H165" s="61">
        <v>16</v>
      </c>
      <c r="I165" s="62" t="s">
        <v>362</v>
      </c>
      <c r="J165" s="63">
        <v>3</v>
      </c>
      <c r="K165" s="64">
        <v>2644.9444000000003</v>
      </c>
      <c r="L165" s="65">
        <v>103.10381759167417</v>
      </c>
      <c r="M165" s="66"/>
      <c r="N165" s="67">
        <v>103.10381759167417</v>
      </c>
      <c r="O165" s="67">
        <v>100.00000000000003</v>
      </c>
      <c r="P165" s="67">
        <v>103.98213621138817</v>
      </c>
      <c r="Q165" s="67">
        <v>0</v>
      </c>
      <c r="R165" s="67">
        <v>104.23236514522823</v>
      </c>
      <c r="S165" s="67">
        <v>104.34782608695654</v>
      </c>
      <c r="T165" s="67">
        <v>104.14012738853502</v>
      </c>
      <c r="U165" s="67">
        <v>100</v>
      </c>
      <c r="V165" s="68">
        <v>103.54738576587543</v>
      </c>
      <c r="W165" s="66"/>
      <c r="X165" s="67">
        <v>103.54738576587543</v>
      </c>
      <c r="Y165" s="67">
        <v>100</v>
      </c>
      <c r="Z165" s="67">
        <v>103.9821362113882</v>
      </c>
      <c r="AA165" s="67">
        <v>0</v>
      </c>
      <c r="AB165" s="67">
        <v>104.23236514522823</v>
      </c>
      <c r="AC165" s="67">
        <v>104.34782608695654</v>
      </c>
      <c r="AD165" s="67">
        <v>104.14551419416875</v>
      </c>
      <c r="AE165" s="67">
        <v>100</v>
      </c>
      <c r="AF165" s="69"/>
      <c r="AG165" s="69">
        <v>27.78</v>
      </c>
      <c r="AH165" s="69">
        <v>26.869999999999997</v>
      </c>
      <c r="AI165" s="69"/>
      <c r="AJ165" s="69">
        <v>1446</v>
      </c>
      <c r="AK165" s="69">
        <v>2.07</v>
      </c>
      <c r="AL165" s="69"/>
      <c r="AM165" s="69">
        <v>6.28</v>
      </c>
      <c r="AN165" s="69">
        <v>36.589999999999996</v>
      </c>
      <c r="AO165" s="69">
        <v>575</v>
      </c>
      <c r="AP165" s="69"/>
      <c r="AQ165" s="69">
        <v>27.78</v>
      </c>
      <c r="AR165" s="69">
        <v>27.94</v>
      </c>
      <c r="AS165" s="69"/>
      <c r="AT165" s="69">
        <v>1507.1999999999998</v>
      </c>
      <c r="AU165" s="69">
        <v>2.16</v>
      </c>
      <c r="AV165" s="69"/>
      <c r="AW165" s="69">
        <v>6.539999999999999</v>
      </c>
      <c r="AX165" s="69">
        <v>38.120000000000005</v>
      </c>
      <c r="AY165" s="69">
        <v>575</v>
      </c>
      <c r="CA165" s="69">
        <v>377.53020000000004</v>
      </c>
      <c r="CB165" s="69">
        <v>379.7046</v>
      </c>
      <c r="CC165" s="69">
        <v>0</v>
      </c>
      <c r="CD165" s="69">
        <v>1383.6096000000002</v>
      </c>
      <c r="CE165" s="69">
        <v>151.20000000000002</v>
      </c>
      <c r="CF165" s="69">
        <v>65.4</v>
      </c>
      <c r="CG165" s="69">
        <v>287.5</v>
      </c>
      <c r="CH165" s="69">
        <v>2644.9444000000003</v>
      </c>
      <c r="CI165" s="69">
        <v>2644.9444000000003</v>
      </c>
      <c r="CJ165" s="69"/>
      <c r="CK165" s="71">
        <v>2565.3215000000005</v>
      </c>
      <c r="CL165" s="69"/>
      <c r="CM165" s="72">
        <f>IF((CK165-CL165)=0,0,(CI165-CJ165)/(CK165-CL165)*100)</f>
        <v>103.10381759167417</v>
      </c>
      <c r="CO165" s="69">
        <v>105</v>
      </c>
      <c r="CP165" s="69" t="s">
        <v>43</v>
      </c>
      <c r="CQ165" s="69">
        <v>105</v>
      </c>
      <c r="CR165" s="69">
        <v>2.5</v>
      </c>
      <c r="CS165" s="69">
        <v>107.5</v>
      </c>
      <c r="CV165" s="69">
        <v>772.3717504000196</v>
      </c>
      <c r="CW165" s="69"/>
      <c r="CX165" s="69">
        <v>799.7707559333527</v>
      </c>
      <c r="CY165" s="69"/>
      <c r="CZ165" s="69">
        <v>772.3717504000196</v>
      </c>
      <c r="DA165" s="69"/>
      <c r="DB165" s="69">
        <v>799.7707559333527</v>
      </c>
      <c r="DC165" s="69"/>
    </row>
    <row r="166" spans="1:107" s="70" customFormat="1" ht="26.25" customHeight="1">
      <c r="A166" s="1"/>
      <c r="B166" s="27"/>
      <c r="C166" s="59" t="s">
        <v>38</v>
      </c>
      <c r="D166" s="60">
        <f>ROW(C166)-13</f>
        <v>153</v>
      </c>
      <c r="E166" s="61" t="s">
        <v>359</v>
      </c>
      <c r="F166" s="61" t="s">
        <v>382</v>
      </c>
      <c r="G166" s="61" t="s">
        <v>383</v>
      </c>
      <c r="H166" s="61">
        <v>16</v>
      </c>
      <c r="I166" s="62" t="s">
        <v>362</v>
      </c>
      <c r="J166" s="63">
        <v>3</v>
      </c>
      <c r="K166" s="64">
        <v>6040.809880000001</v>
      </c>
      <c r="L166" s="65">
        <v>104.50930332656681</v>
      </c>
      <c r="M166" s="66"/>
      <c r="N166" s="67">
        <v>104.50930332656681</v>
      </c>
      <c r="O166" s="67">
        <v>104.67494521548576</v>
      </c>
      <c r="P166" s="67">
        <v>104.67424652589786</v>
      </c>
      <c r="Q166" s="67">
        <v>104.81275705317843</v>
      </c>
      <c r="R166" s="67">
        <v>104.84765222511163</v>
      </c>
      <c r="S166" s="67">
        <v>104.34782608695652</v>
      </c>
      <c r="T166" s="67">
        <v>104.14012738853503</v>
      </c>
      <c r="U166" s="67">
        <v>100</v>
      </c>
      <c r="V166" s="68">
        <v>104.14029255317926</v>
      </c>
      <c r="W166" s="66"/>
      <c r="X166" s="67">
        <v>104.14029255317926</v>
      </c>
      <c r="Y166" s="67">
        <v>104.87114668115314</v>
      </c>
      <c r="Z166" s="67">
        <v>104.70098004177176</v>
      </c>
      <c r="AA166" s="67">
        <v>104.81275705317844</v>
      </c>
      <c r="AB166" s="67">
        <v>104.89839445683991</v>
      </c>
      <c r="AC166" s="67">
        <v>104.34782608695652</v>
      </c>
      <c r="AD166" s="67">
        <v>104.14448167004318</v>
      </c>
      <c r="AE166" s="67">
        <v>100</v>
      </c>
      <c r="AF166" s="69"/>
      <c r="AG166" s="69">
        <v>26.988794579457462</v>
      </c>
      <c r="AH166" s="69">
        <v>32.22233019648942</v>
      </c>
      <c r="AI166" s="69">
        <v>138.58999999999997</v>
      </c>
      <c r="AJ166" s="69">
        <v>1634.9190116864208</v>
      </c>
      <c r="AK166" s="69">
        <v>2.0700000000000003</v>
      </c>
      <c r="AL166" s="69"/>
      <c r="AM166" s="69">
        <v>6.28</v>
      </c>
      <c r="AN166" s="69">
        <v>36.59</v>
      </c>
      <c r="AO166" s="69">
        <v>575</v>
      </c>
      <c r="AP166" s="69"/>
      <c r="AQ166" s="69">
        <v>28.30345835089794</v>
      </c>
      <c r="AR166" s="69">
        <v>33.73709550802018</v>
      </c>
      <c r="AS166" s="69">
        <v>145.25999999999996</v>
      </c>
      <c r="AT166" s="69">
        <v>1715.0037939286904</v>
      </c>
      <c r="AU166" s="69">
        <v>2.16</v>
      </c>
      <c r="AV166" s="69"/>
      <c r="AW166" s="69">
        <v>6.54</v>
      </c>
      <c r="AX166" s="69">
        <v>38.120000000000005</v>
      </c>
      <c r="AY166" s="69">
        <v>575</v>
      </c>
      <c r="CA166" s="69">
        <v>456.55379999999997</v>
      </c>
      <c r="CB166" s="69">
        <v>1301.52</v>
      </c>
      <c r="CC166" s="69">
        <v>1455.5051999999998</v>
      </c>
      <c r="CD166" s="69">
        <v>2169.38088</v>
      </c>
      <c r="CE166" s="69">
        <v>144.72</v>
      </c>
      <c r="CF166" s="69">
        <v>225.63</v>
      </c>
      <c r="CG166" s="69">
        <v>287.5</v>
      </c>
      <c r="CH166" s="69">
        <v>6040.809880000001</v>
      </c>
      <c r="CI166" s="69">
        <v>6040.809880000001</v>
      </c>
      <c r="CJ166" s="69"/>
      <c r="CK166" s="71">
        <v>5780.16472</v>
      </c>
      <c r="CL166" s="69"/>
      <c r="CM166" s="72">
        <f>IF((CK166-CL166)=0,0,(CI166-CJ166)/(CK166-CL166)*100)</f>
        <v>104.50930332656681</v>
      </c>
      <c r="CO166" s="69">
        <v>105</v>
      </c>
      <c r="CP166" s="69" t="s">
        <v>43</v>
      </c>
      <c r="CQ166" s="69">
        <v>105</v>
      </c>
      <c r="CR166" s="69">
        <v>2.5</v>
      </c>
      <c r="CS166" s="69">
        <v>107.5</v>
      </c>
      <c r="CV166" s="69">
        <v>2341.4109629305203</v>
      </c>
      <c r="CW166" s="69"/>
      <c r="CX166" s="69">
        <v>2438.3522266680557</v>
      </c>
      <c r="CY166" s="69"/>
      <c r="CZ166" s="69">
        <v>2341.4109629305203</v>
      </c>
      <c r="DA166" s="69"/>
      <c r="DB166" s="69">
        <v>2438.3522266680557</v>
      </c>
      <c r="DC166" s="69"/>
    </row>
    <row r="167" spans="1:107" s="70" customFormat="1" ht="26.25" customHeight="1">
      <c r="A167" s="1"/>
      <c r="B167" s="27"/>
      <c r="C167" s="59" t="s">
        <v>38</v>
      </c>
      <c r="D167" s="60">
        <f>ROW(C167)-13</f>
        <v>154</v>
      </c>
      <c r="E167" s="61" t="s">
        <v>359</v>
      </c>
      <c r="F167" s="61" t="s">
        <v>384</v>
      </c>
      <c r="G167" s="61" t="s">
        <v>385</v>
      </c>
      <c r="H167" s="61">
        <v>16</v>
      </c>
      <c r="I167" s="62" t="s">
        <v>362</v>
      </c>
      <c r="J167" s="63">
        <v>3</v>
      </c>
      <c r="K167" s="64">
        <v>5041.44058</v>
      </c>
      <c r="L167" s="65">
        <v>103.02989572270707</v>
      </c>
      <c r="M167" s="66"/>
      <c r="N167" s="67">
        <v>103.02989572270707</v>
      </c>
      <c r="O167" s="67">
        <v>104.16666666666667</v>
      </c>
      <c r="P167" s="67">
        <v>104.11445670469423</v>
      </c>
      <c r="Q167" s="67">
        <v>0</v>
      </c>
      <c r="R167" s="67">
        <v>102.79997910463356</v>
      </c>
      <c r="S167" s="67">
        <v>104.34782608695654</v>
      </c>
      <c r="T167" s="67">
        <v>104.14012738853499</v>
      </c>
      <c r="U167" s="67">
        <v>100</v>
      </c>
      <c r="V167" s="68">
        <v>103.53996386918145</v>
      </c>
      <c r="W167" s="66"/>
      <c r="X167" s="67">
        <v>103.53996386918145</v>
      </c>
      <c r="Y167" s="67">
        <v>104.16666666666666</v>
      </c>
      <c r="Z167" s="67">
        <v>104.11445670469422</v>
      </c>
      <c r="AA167" s="67">
        <v>0</v>
      </c>
      <c r="AB167" s="67">
        <v>102.79997910463356</v>
      </c>
      <c r="AC167" s="67">
        <v>104.34782608695652</v>
      </c>
      <c r="AD167" s="67">
        <v>104.14159024158629</v>
      </c>
      <c r="AE167" s="67">
        <v>100</v>
      </c>
      <c r="AF167" s="69"/>
      <c r="AG167" s="69">
        <v>24.48</v>
      </c>
      <c r="AH167" s="69">
        <v>53.47</v>
      </c>
      <c r="AI167" s="69"/>
      <c r="AJ167" s="69">
        <v>1914.3000000000002</v>
      </c>
      <c r="AK167" s="69">
        <v>2.07</v>
      </c>
      <c r="AL167" s="69"/>
      <c r="AM167" s="69">
        <v>6.28</v>
      </c>
      <c r="AN167" s="69">
        <v>36.59</v>
      </c>
      <c r="AO167" s="69">
        <v>575</v>
      </c>
      <c r="AP167" s="69"/>
      <c r="AQ167" s="69">
        <v>25.5</v>
      </c>
      <c r="AR167" s="69">
        <v>55.669999999999995</v>
      </c>
      <c r="AS167" s="69"/>
      <c r="AT167" s="69">
        <v>1967.9</v>
      </c>
      <c r="AU167" s="69">
        <v>2.16</v>
      </c>
      <c r="AV167" s="69"/>
      <c r="AW167" s="69">
        <v>6.54</v>
      </c>
      <c r="AX167" s="69">
        <v>38.120000000000005</v>
      </c>
      <c r="AY167" s="69">
        <v>575</v>
      </c>
      <c r="CA167" s="69">
        <v>346.545</v>
      </c>
      <c r="CB167" s="69">
        <v>756.5553000000001</v>
      </c>
      <c r="CC167" s="69">
        <v>0</v>
      </c>
      <c r="CD167" s="69">
        <v>3273.01128</v>
      </c>
      <c r="CE167" s="69">
        <v>172.8</v>
      </c>
      <c r="CF167" s="69">
        <v>205.02899999999997</v>
      </c>
      <c r="CG167" s="69">
        <v>287.5</v>
      </c>
      <c r="CH167" s="69">
        <v>5041.44058</v>
      </c>
      <c r="CI167" s="69">
        <v>5041.44058</v>
      </c>
      <c r="CJ167" s="69"/>
      <c r="CK167" s="71">
        <v>4893.18226</v>
      </c>
      <c r="CL167" s="69"/>
      <c r="CM167" s="72">
        <f>IF((CK167-CL167)=0,0,(CI167-CJ167)/(CK167-CL167)*100)</f>
        <v>103.02989572270707</v>
      </c>
      <c r="CO167" s="69">
        <v>105</v>
      </c>
      <c r="CP167" s="69" t="s">
        <v>43</v>
      </c>
      <c r="CQ167" s="69">
        <v>105</v>
      </c>
      <c r="CR167" s="69">
        <v>2.5</v>
      </c>
      <c r="CS167" s="69">
        <v>107.5</v>
      </c>
      <c r="CV167" s="69">
        <v>885.458135045354</v>
      </c>
      <c r="CW167" s="69"/>
      <c r="CX167" s="69">
        <v>916.8030331026873</v>
      </c>
      <c r="CY167" s="69"/>
      <c r="CZ167" s="69">
        <v>885.458135045354</v>
      </c>
      <c r="DA167" s="69"/>
      <c r="DB167" s="69">
        <v>916.8030331026873</v>
      </c>
      <c r="DC167" s="69"/>
    </row>
    <row r="168" spans="1:107" s="70" customFormat="1" ht="26.25" customHeight="1">
      <c r="A168" s="1"/>
      <c r="B168" s="27"/>
      <c r="C168" s="59" t="s">
        <v>38</v>
      </c>
      <c r="D168" s="60">
        <f>ROW(C168)-13</f>
        <v>155</v>
      </c>
      <c r="E168" s="61" t="s">
        <v>386</v>
      </c>
      <c r="F168" s="61" t="s">
        <v>387</v>
      </c>
      <c r="G168" s="61" t="s">
        <v>388</v>
      </c>
      <c r="H168" s="61">
        <v>6</v>
      </c>
      <c r="I168" s="62" t="s">
        <v>389</v>
      </c>
      <c r="J168" s="63">
        <v>3</v>
      </c>
      <c r="K168" s="64">
        <v>3962.5732399999997</v>
      </c>
      <c r="L168" s="65">
        <v>103.7996720383914</v>
      </c>
      <c r="M168" s="66"/>
      <c r="N168" s="67">
        <v>103.7996720383914</v>
      </c>
      <c r="O168" s="67">
        <v>104.18181818181817</v>
      </c>
      <c r="P168" s="67">
        <v>0</v>
      </c>
      <c r="Q168" s="67">
        <v>0</v>
      </c>
      <c r="R168" s="67">
        <v>0</v>
      </c>
      <c r="S168" s="67">
        <v>104.34782608695654</v>
      </c>
      <c r="T168" s="67">
        <v>104.19999999999999</v>
      </c>
      <c r="U168" s="67">
        <v>100</v>
      </c>
      <c r="V168" s="68">
        <v>103.06073686102366</v>
      </c>
      <c r="W168" s="66"/>
      <c r="X168" s="67">
        <v>103.06073686102366</v>
      </c>
      <c r="Y168" s="67">
        <v>104.18181818181817</v>
      </c>
      <c r="Z168" s="67">
        <v>0</v>
      </c>
      <c r="AA168" s="67">
        <v>0</v>
      </c>
      <c r="AB168" s="67">
        <v>0</v>
      </c>
      <c r="AC168" s="67">
        <v>104.34782608695654</v>
      </c>
      <c r="AD168" s="67">
        <v>104.19999999999999</v>
      </c>
      <c r="AE168" s="67">
        <v>100</v>
      </c>
      <c r="AF168" s="69"/>
      <c r="AG168" s="69">
        <v>22</v>
      </c>
      <c r="AH168" s="69"/>
      <c r="AI168" s="69"/>
      <c r="AJ168" s="69"/>
      <c r="AK168" s="69">
        <v>2.07</v>
      </c>
      <c r="AL168" s="69"/>
      <c r="AM168" s="69"/>
      <c r="AN168" s="69">
        <v>36.59</v>
      </c>
      <c r="AO168" s="69">
        <v>380</v>
      </c>
      <c r="AP168" s="69"/>
      <c r="AQ168" s="69">
        <v>22.919999999999998</v>
      </c>
      <c r="AR168" s="69"/>
      <c r="AS168" s="69"/>
      <c r="AT168" s="69"/>
      <c r="AU168" s="69">
        <v>2.1600000000000006</v>
      </c>
      <c r="AV168" s="69"/>
      <c r="AW168" s="69"/>
      <c r="AX168" s="69">
        <v>38.12678</v>
      </c>
      <c r="AY168" s="69">
        <v>380</v>
      </c>
      <c r="CA168" s="69">
        <v>116.20439999999999</v>
      </c>
      <c r="CB168" s="69">
        <v>0</v>
      </c>
      <c r="CC168" s="69">
        <v>0</v>
      </c>
      <c r="CD168" s="69">
        <v>0</v>
      </c>
      <c r="CE168" s="69">
        <v>492.4800000000001</v>
      </c>
      <c r="CF168" s="69">
        <v>2973.8888399999996</v>
      </c>
      <c r="CG168" s="69">
        <v>380</v>
      </c>
      <c r="CH168" s="69">
        <v>3962.5732399999997</v>
      </c>
      <c r="CI168" s="69">
        <v>3962.5732399999997</v>
      </c>
      <c r="CJ168" s="69"/>
      <c r="CK168" s="71">
        <v>3817.5200000000004</v>
      </c>
      <c r="CL168" s="69"/>
      <c r="CM168" s="72">
        <f>IF((CK168-CL168)=0,0,(CI168-CJ168)/(CK168-CL168)*100)</f>
        <v>103.7996720383914</v>
      </c>
      <c r="CO168" s="69">
        <v>105</v>
      </c>
      <c r="CP168" s="69" t="s">
        <v>43</v>
      </c>
      <c r="CQ168" s="69">
        <v>105</v>
      </c>
      <c r="CR168" s="69">
        <v>2.5</v>
      </c>
      <c r="CS168" s="69">
        <v>107.5</v>
      </c>
      <c r="CV168" s="69">
        <v>76.17203</v>
      </c>
      <c r="CW168" s="69"/>
      <c r="CX168" s="69">
        <v>78.5034554</v>
      </c>
      <c r="CY168" s="69"/>
      <c r="CZ168" s="69">
        <v>76.17203</v>
      </c>
      <c r="DA168" s="69"/>
      <c r="DB168" s="69">
        <v>78.5034554</v>
      </c>
      <c r="DC168" s="69"/>
    </row>
    <row r="169" spans="1:107" s="70" customFormat="1" ht="26.25" customHeight="1">
      <c r="A169" s="1"/>
      <c r="B169" s="27"/>
      <c r="C169" s="59" t="s">
        <v>38</v>
      </c>
      <c r="D169" s="60">
        <f>ROW(C169)-13</f>
        <v>156</v>
      </c>
      <c r="E169" s="61" t="s">
        <v>386</v>
      </c>
      <c r="F169" s="61" t="s">
        <v>390</v>
      </c>
      <c r="G169" s="61" t="s">
        <v>391</v>
      </c>
      <c r="H169" s="61">
        <v>6</v>
      </c>
      <c r="I169" s="62" t="s">
        <v>389</v>
      </c>
      <c r="J169" s="63">
        <v>3</v>
      </c>
      <c r="K169" s="64">
        <v>2583.6322729999997</v>
      </c>
      <c r="L169" s="65">
        <v>102.86760667224821</v>
      </c>
      <c r="M169" s="66"/>
      <c r="N169" s="67">
        <v>102.86760667224821</v>
      </c>
      <c r="O169" s="67">
        <v>101.61897590361446</v>
      </c>
      <c r="P169" s="67">
        <v>100.24408103490359</v>
      </c>
      <c r="Q169" s="67">
        <v>0</v>
      </c>
      <c r="R169" s="67">
        <v>0</v>
      </c>
      <c r="S169" s="67">
        <v>104.2</v>
      </c>
      <c r="T169" s="67">
        <v>104.19999999999996</v>
      </c>
      <c r="U169" s="67">
        <v>100</v>
      </c>
      <c r="V169" s="68">
        <v>102.57487115850319</v>
      </c>
      <c r="W169" s="66"/>
      <c r="X169" s="67">
        <v>102.57487115850319</v>
      </c>
      <c r="Y169" s="67">
        <v>101.61897590361444</v>
      </c>
      <c r="Z169" s="67">
        <v>100.24408103490359</v>
      </c>
      <c r="AA169" s="67">
        <v>0</v>
      </c>
      <c r="AB169" s="67">
        <v>0</v>
      </c>
      <c r="AC169" s="67">
        <v>104.20000000000003</v>
      </c>
      <c r="AD169" s="67">
        <v>104.19999999999996</v>
      </c>
      <c r="AE169" s="67">
        <v>100</v>
      </c>
      <c r="AF169" s="69"/>
      <c r="AG169" s="69">
        <v>26.560000000000002</v>
      </c>
      <c r="AH169" s="69">
        <v>40.97</v>
      </c>
      <c r="AI169" s="69"/>
      <c r="AJ169" s="69"/>
      <c r="AK169" s="69">
        <v>2.07</v>
      </c>
      <c r="AL169" s="69"/>
      <c r="AM169" s="69"/>
      <c r="AN169" s="69">
        <v>36.589999999999996</v>
      </c>
      <c r="AO169" s="69">
        <v>380</v>
      </c>
      <c r="AP169" s="69"/>
      <c r="AQ169" s="69">
        <v>26.99</v>
      </c>
      <c r="AR169" s="69">
        <v>41.07</v>
      </c>
      <c r="AS169" s="69"/>
      <c r="AT169" s="69"/>
      <c r="AU169" s="69">
        <v>2.1569400000000005</v>
      </c>
      <c r="AV169" s="69"/>
      <c r="AW169" s="69"/>
      <c r="AX169" s="69">
        <v>38.12677999999998</v>
      </c>
      <c r="AY169" s="69">
        <v>380</v>
      </c>
      <c r="CA169" s="69">
        <v>204.85409999999996</v>
      </c>
      <c r="CB169" s="69">
        <v>311.7213</v>
      </c>
      <c r="CC169" s="69">
        <v>0</v>
      </c>
      <c r="CD169" s="69">
        <v>0</v>
      </c>
      <c r="CE169" s="69">
        <v>491.78232</v>
      </c>
      <c r="CF169" s="69">
        <v>1195.2745529999997</v>
      </c>
      <c r="CG169" s="69">
        <v>380</v>
      </c>
      <c r="CH169" s="69">
        <v>2583.6322729999997</v>
      </c>
      <c r="CI169" s="69">
        <v>2583.6322729999997</v>
      </c>
      <c r="CJ169" s="69"/>
      <c r="CK169" s="71">
        <v>2511.6092</v>
      </c>
      <c r="CL169" s="69"/>
      <c r="CM169" s="72">
        <f>IF((CK169-CL169)=0,0,(CI169-CJ169)/(CK169-CL169)*100)</f>
        <v>102.86760667224821</v>
      </c>
      <c r="CO169" s="69">
        <v>105</v>
      </c>
      <c r="CP169" s="69" t="s">
        <v>43</v>
      </c>
      <c r="CQ169" s="69">
        <v>105</v>
      </c>
      <c r="CR169" s="69">
        <v>2.5</v>
      </c>
      <c r="CS169" s="69">
        <v>107.5</v>
      </c>
      <c r="CV169" s="69">
        <v>514.9037412499868</v>
      </c>
      <c r="CW169" s="69"/>
      <c r="CX169" s="69">
        <v>528.1618491774866</v>
      </c>
      <c r="CY169" s="69"/>
      <c r="CZ169" s="69">
        <v>514.9037412499868</v>
      </c>
      <c r="DA169" s="69"/>
      <c r="DB169" s="69">
        <v>528.1618491774866</v>
      </c>
      <c r="DC169" s="69"/>
    </row>
    <row r="170" spans="1:107" s="70" customFormat="1" ht="26.25" customHeight="1">
      <c r="A170" s="1"/>
      <c r="B170" s="27"/>
      <c r="C170" s="59" t="s">
        <v>38</v>
      </c>
      <c r="D170" s="60">
        <f>ROW(C170)-13</f>
        <v>157</v>
      </c>
      <c r="E170" s="61" t="s">
        <v>386</v>
      </c>
      <c r="F170" s="61" t="s">
        <v>392</v>
      </c>
      <c r="G170" s="61" t="s">
        <v>393</v>
      </c>
      <c r="H170" s="61">
        <v>6</v>
      </c>
      <c r="I170" s="62" t="s">
        <v>389</v>
      </c>
      <c r="J170" s="63">
        <v>3</v>
      </c>
      <c r="K170" s="64">
        <v>2316.691973</v>
      </c>
      <c r="L170" s="65">
        <v>103.47453908737792</v>
      </c>
      <c r="M170" s="66"/>
      <c r="N170" s="67">
        <v>103.47453908737792</v>
      </c>
      <c r="O170" s="67">
        <v>104.08227848101265</v>
      </c>
      <c r="P170" s="67">
        <v>0</v>
      </c>
      <c r="Q170" s="67">
        <v>0</v>
      </c>
      <c r="R170" s="67">
        <v>0</v>
      </c>
      <c r="S170" s="67">
        <v>104.2</v>
      </c>
      <c r="T170" s="67">
        <v>104.19999999999996</v>
      </c>
      <c r="U170" s="67">
        <v>100</v>
      </c>
      <c r="V170" s="68">
        <v>103.53651518619718</v>
      </c>
      <c r="W170" s="66"/>
      <c r="X170" s="67">
        <v>103.53651518619718</v>
      </c>
      <c r="Y170" s="67">
        <v>104.08227848101268</v>
      </c>
      <c r="Z170" s="67">
        <v>0</v>
      </c>
      <c r="AA170" s="67">
        <v>0</v>
      </c>
      <c r="AB170" s="67">
        <v>0</v>
      </c>
      <c r="AC170" s="67">
        <v>104.20000000000003</v>
      </c>
      <c r="AD170" s="67">
        <v>104.19999999999999</v>
      </c>
      <c r="AE170" s="67">
        <v>100</v>
      </c>
      <c r="AF170" s="69"/>
      <c r="AG170" s="69">
        <v>31.6</v>
      </c>
      <c r="AH170" s="69"/>
      <c r="AI170" s="69"/>
      <c r="AJ170" s="69"/>
      <c r="AK170" s="69">
        <v>2.07</v>
      </c>
      <c r="AL170" s="69"/>
      <c r="AM170" s="69"/>
      <c r="AN170" s="69">
        <v>36.59</v>
      </c>
      <c r="AO170" s="69">
        <v>380</v>
      </c>
      <c r="AP170" s="69"/>
      <c r="AQ170" s="69">
        <v>32.89</v>
      </c>
      <c r="AR170" s="69"/>
      <c r="AS170" s="69"/>
      <c r="AT170" s="69"/>
      <c r="AU170" s="69">
        <v>2.15694</v>
      </c>
      <c r="AV170" s="69"/>
      <c r="AW170" s="69"/>
      <c r="AX170" s="69">
        <v>38.12678</v>
      </c>
      <c r="AY170" s="69">
        <v>380</v>
      </c>
      <c r="CA170" s="69">
        <v>249.63509999999997</v>
      </c>
      <c r="CB170" s="69">
        <v>0</v>
      </c>
      <c r="CC170" s="69">
        <v>0</v>
      </c>
      <c r="CD170" s="69">
        <v>0</v>
      </c>
      <c r="CE170" s="69">
        <v>491.78232</v>
      </c>
      <c r="CF170" s="69">
        <v>1195.2745529999997</v>
      </c>
      <c r="CG170" s="69">
        <v>380</v>
      </c>
      <c r="CH170" s="69">
        <v>2316.691973</v>
      </c>
      <c r="CI170" s="69">
        <v>2316.691973</v>
      </c>
      <c r="CJ170" s="69"/>
      <c r="CK170" s="71">
        <v>2238.9005</v>
      </c>
      <c r="CL170" s="69"/>
      <c r="CM170" s="72">
        <f>IF((CK170-CL170)=0,0,(CI170-CJ170)/(CK170-CL170)*100)</f>
        <v>103.47453908737792</v>
      </c>
      <c r="CO170" s="69">
        <v>105</v>
      </c>
      <c r="CP170" s="69" t="s">
        <v>43</v>
      </c>
      <c r="CQ170" s="69">
        <v>105</v>
      </c>
      <c r="CR170" s="69">
        <v>2.5</v>
      </c>
      <c r="CS170" s="69">
        <v>107.5</v>
      </c>
      <c r="CV170" s="69">
        <v>141.56217300831946</v>
      </c>
      <c r="CW170" s="69"/>
      <c r="CX170" s="69">
        <v>146.56854075466939</v>
      </c>
      <c r="CY170" s="69"/>
      <c r="CZ170" s="69">
        <v>141.56217300831946</v>
      </c>
      <c r="DA170" s="69"/>
      <c r="DB170" s="69">
        <v>146.56854075466939</v>
      </c>
      <c r="DC170" s="69"/>
    </row>
    <row r="171" spans="1:107" s="70" customFormat="1" ht="26.25" customHeight="1">
      <c r="A171" s="1"/>
      <c r="B171" s="27"/>
      <c r="C171" s="59" t="s">
        <v>38</v>
      </c>
      <c r="D171" s="60">
        <f>ROW(C171)-13</f>
        <v>158</v>
      </c>
      <c r="E171" s="61" t="s">
        <v>386</v>
      </c>
      <c r="F171" s="61" t="s">
        <v>394</v>
      </c>
      <c r="G171" s="61" t="s">
        <v>395</v>
      </c>
      <c r="H171" s="61">
        <v>6</v>
      </c>
      <c r="I171" s="62" t="s">
        <v>389</v>
      </c>
      <c r="J171" s="63">
        <v>3</v>
      </c>
      <c r="K171" s="64">
        <v>2183.899</v>
      </c>
      <c r="L171" s="65">
        <v>102.67956696369107</v>
      </c>
      <c r="M171" s="66"/>
      <c r="N171" s="67">
        <v>102.67956696369107</v>
      </c>
      <c r="O171" s="67">
        <v>103.98706896551724</v>
      </c>
      <c r="P171" s="67">
        <v>0</v>
      </c>
      <c r="Q171" s="67">
        <v>0</v>
      </c>
      <c r="R171" s="67">
        <v>0</v>
      </c>
      <c r="S171" s="67">
        <v>104.34782608695654</v>
      </c>
      <c r="T171" s="67">
        <v>104.19002655650635</v>
      </c>
      <c r="U171" s="67">
        <v>100</v>
      </c>
      <c r="V171" s="68">
        <v>103.33419922116131</v>
      </c>
      <c r="W171" s="66"/>
      <c r="X171" s="67">
        <v>103.33419922116131</v>
      </c>
      <c r="Y171" s="67">
        <v>103.98706896551727</v>
      </c>
      <c r="Z171" s="67">
        <v>0</v>
      </c>
      <c r="AA171" s="67">
        <v>0</v>
      </c>
      <c r="AB171" s="67">
        <v>0</v>
      </c>
      <c r="AC171" s="67">
        <v>104.34782608695654</v>
      </c>
      <c r="AD171" s="67">
        <v>104.19002655650635</v>
      </c>
      <c r="AE171" s="67">
        <v>100</v>
      </c>
      <c r="AF171" s="69"/>
      <c r="AG171" s="69">
        <v>27.84</v>
      </c>
      <c r="AH171" s="69"/>
      <c r="AI171" s="69"/>
      <c r="AJ171" s="69"/>
      <c r="AK171" s="69">
        <v>2.07</v>
      </c>
      <c r="AL171" s="69"/>
      <c r="AM171" s="69"/>
      <c r="AN171" s="69">
        <v>33.88999999999999</v>
      </c>
      <c r="AO171" s="69">
        <v>379.99999999999994</v>
      </c>
      <c r="AP171" s="69"/>
      <c r="AQ171" s="69">
        <v>28.950000000000003</v>
      </c>
      <c r="AR171" s="69"/>
      <c r="AS171" s="69"/>
      <c r="AT171" s="69"/>
      <c r="AU171" s="69">
        <v>2.1600000000000006</v>
      </c>
      <c r="AV171" s="69"/>
      <c r="AW171" s="69"/>
      <c r="AX171" s="69">
        <v>35.31</v>
      </c>
      <c r="AY171" s="69">
        <v>379.99999999999994</v>
      </c>
      <c r="CA171" s="69">
        <v>219.7305</v>
      </c>
      <c r="CB171" s="69">
        <v>0</v>
      </c>
      <c r="CC171" s="69">
        <v>0</v>
      </c>
      <c r="CD171" s="69">
        <v>0</v>
      </c>
      <c r="CE171" s="69">
        <v>97.2</v>
      </c>
      <c r="CF171" s="69">
        <v>1106.9685</v>
      </c>
      <c r="CG171" s="69">
        <v>760</v>
      </c>
      <c r="CH171" s="69">
        <v>2183.899</v>
      </c>
      <c r="CI171" s="69">
        <v>2183.899</v>
      </c>
      <c r="CJ171" s="69"/>
      <c r="CK171" s="71">
        <v>2126.9071</v>
      </c>
      <c r="CL171" s="69"/>
      <c r="CM171" s="72">
        <f>IF((CK171-CL171)=0,0,(CI171-CJ171)/(CK171-CL171)*100)</f>
        <v>102.67956696369107</v>
      </c>
      <c r="CO171" s="69">
        <v>105</v>
      </c>
      <c r="CP171" s="69" t="s">
        <v>43</v>
      </c>
      <c r="CQ171" s="69">
        <v>105</v>
      </c>
      <c r="CR171" s="69">
        <v>2.5</v>
      </c>
      <c r="CS171" s="69">
        <v>107.5</v>
      </c>
      <c r="CV171" s="69">
        <v>333.8078644499885</v>
      </c>
      <c r="CW171" s="69"/>
      <c r="CX171" s="69">
        <v>344.93768366665523</v>
      </c>
      <c r="CY171" s="69"/>
      <c r="CZ171" s="69">
        <v>333.8078644499885</v>
      </c>
      <c r="DA171" s="69"/>
      <c r="DB171" s="69">
        <v>344.93768366665523</v>
      </c>
      <c r="DC171" s="69"/>
    </row>
    <row r="172" spans="1:107" s="70" customFormat="1" ht="26.25" customHeight="1">
      <c r="A172" s="1"/>
      <c r="B172" s="27"/>
      <c r="C172" s="59" t="s">
        <v>38</v>
      </c>
      <c r="D172" s="60">
        <f>ROW(C172)-13</f>
        <v>159</v>
      </c>
      <c r="E172" s="61" t="s">
        <v>386</v>
      </c>
      <c r="F172" s="61" t="s">
        <v>396</v>
      </c>
      <c r="G172" s="61" t="s">
        <v>397</v>
      </c>
      <c r="H172" s="61">
        <v>6</v>
      </c>
      <c r="I172" s="62" t="s">
        <v>389</v>
      </c>
      <c r="J172" s="63">
        <v>3</v>
      </c>
      <c r="K172" s="64">
        <v>2383.252</v>
      </c>
      <c r="L172" s="65">
        <v>103.3376527055624</v>
      </c>
      <c r="M172" s="66"/>
      <c r="N172" s="67">
        <v>103.3376527055624</v>
      </c>
      <c r="O172" s="67">
        <v>101.58197507190796</v>
      </c>
      <c r="P172" s="67">
        <v>0</v>
      </c>
      <c r="Q172" s="67">
        <v>0</v>
      </c>
      <c r="R172" s="67">
        <v>0</v>
      </c>
      <c r="S172" s="67">
        <v>104.05405405405406</v>
      </c>
      <c r="T172" s="67">
        <v>104.18147034708936</v>
      </c>
      <c r="U172" s="67">
        <v>100</v>
      </c>
      <c r="V172" s="68">
        <v>103.40654740593871</v>
      </c>
      <c r="W172" s="66"/>
      <c r="X172" s="67">
        <v>103.40654740593871</v>
      </c>
      <c r="Y172" s="67">
        <v>102.24927010521105</v>
      </c>
      <c r="Z172" s="67">
        <v>104.15529269032456</v>
      </c>
      <c r="AA172" s="67">
        <v>0</v>
      </c>
      <c r="AB172" s="67">
        <v>104.23533744590736</v>
      </c>
      <c r="AC172" s="67">
        <v>104.05405405405406</v>
      </c>
      <c r="AD172" s="67">
        <v>104.18147034708936</v>
      </c>
      <c r="AE172" s="67">
        <v>100</v>
      </c>
      <c r="AF172" s="69"/>
      <c r="AG172" s="69">
        <v>29.03906077739932</v>
      </c>
      <c r="AH172" s="69">
        <v>32.970000000000006</v>
      </c>
      <c r="AI172" s="69"/>
      <c r="AJ172" s="69">
        <v>1086.1</v>
      </c>
      <c r="AK172" s="69">
        <v>2.96</v>
      </c>
      <c r="AL172" s="69"/>
      <c r="AM172" s="69"/>
      <c r="AN172" s="69">
        <v>36.59</v>
      </c>
      <c r="AO172" s="69">
        <v>380</v>
      </c>
      <c r="AP172" s="69"/>
      <c r="AQ172" s="69">
        <v>29.692227690299433</v>
      </c>
      <c r="AR172" s="69">
        <v>34.34000000000001</v>
      </c>
      <c r="AS172" s="69"/>
      <c r="AT172" s="69">
        <v>1132.1</v>
      </c>
      <c r="AU172" s="69">
        <v>3.0799999999999996</v>
      </c>
      <c r="AV172" s="69"/>
      <c r="AW172" s="69"/>
      <c r="AX172" s="69">
        <v>38.12</v>
      </c>
      <c r="AY172" s="69">
        <v>380</v>
      </c>
      <c r="CA172" s="69">
        <v>105.95</v>
      </c>
      <c r="CB172" s="69">
        <v>0</v>
      </c>
      <c r="CC172" s="69">
        <v>0</v>
      </c>
      <c r="CD172" s="69">
        <v>0</v>
      </c>
      <c r="CE172" s="69">
        <v>702.24</v>
      </c>
      <c r="CF172" s="69">
        <v>1195.062</v>
      </c>
      <c r="CG172" s="69">
        <v>380</v>
      </c>
      <c r="CH172" s="69">
        <v>2383.252</v>
      </c>
      <c r="CI172" s="69">
        <v>2383.252</v>
      </c>
      <c r="CJ172" s="69"/>
      <c r="CK172" s="71">
        <v>2306.2765</v>
      </c>
      <c r="CL172" s="69"/>
      <c r="CM172" s="72">
        <f>IF((CK172-CL172)=0,0,(CI172-CJ172)/(CK172-CL172)*100)</f>
        <v>103.3376527055624</v>
      </c>
      <c r="CO172" s="69">
        <v>105</v>
      </c>
      <c r="CP172" s="69" t="s">
        <v>43</v>
      </c>
      <c r="CQ172" s="69">
        <v>105</v>
      </c>
      <c r="CR172" s="69">
        <v>2.5</v>
      </c>
      <c r="CS172" s="69">
        <v>107.5</v>
      </c>
      <c r="CV172" s="69">
        <v>3934.987029574665</v>
      </c>
      <c r="CW172" s="69"/>
      <c r="CX172" s="69">
        <v>4069.0342281546655</v>
      </c>
      <c r="CY172" s="69"/>
      <c r="CZ172" s="69">
        <v>3934.987029574665</v>
      </c>
      <c r="DA172" s="69"/>
      <c r="DB172" s="69">
        <v>4069.0342281546655</v>
      </c>
      <c r="DC172" s="69"/>
    </row>
    <row r="173" spans="1:107" s="70" customFormat="1" ht="26.25" customHeight="1">
      <c r="A173" s="1"/>
      <c r="B173" s="27"/>
      <c r="C173" s="59" t="s">
        <v>38</v>
      </c>
      <c r="D173" s="60">
        <f>ROW(C173)-13</f>
        <v>160</v>
      </c>
      <c r="E173" s="61" t="s">
        <v>386</v>
      </c>
      <c r="F173" s="61" t="s">
        <v>398</v>
      </c>
      <c r="G173" s="61" t="s">
        <v>399</v>
      </c>
      <c r="H173" s="61">
        <v>6</v>
      </c>
      <c r="I173" s="62" t="s">
        <v>389</v>
      </c>
      <c r="J173" s="63">
        <v>3</v>
      </c>
      <c r="K173" s="64">
        <v>1494.3388999999997</v>
      </c>
      <c r="L173" s="65">
        <v>103.88868522951027</v>
      </c>
      <c r="M173" s="66"/>
      <c r="N173" s="67">
        <v>103.88868522951027</v>
      </c>
      <c r="O173" s="67">
        <v>104.59317585301837</v>
      </c>
      <c r="P173" s="67">
        <v>0</v>
      </c>
      <c r="Q173" s="67">
        <v>0</v>
      </c>
      <c r="R173" s="67">
        <v>0</v>
      </c>
      <c r="S173" s="67">
        <v>0</v>
      </c>
      <c r="T173" s="67">
        <v>104.18147034708936</v>
      </c>
      <c r="U173" s="67">
        <v>100</v>
      </c>
      <c r="V173" s="68">
        <v>103.82260733903495</v>
      </c>
      <c r="W173" s="66"/>
      <c r="X173" s="67">
        <v>103.82260733903495</v>
      </c>
      <c r="Y173" s="67">
        <v>104.59317585301837</v>
      </c>
      <c r="Z173" s="67">
        <v>0</v>
      </c>
      <c r="AA173" s="67">
        <v>0</v>
      </c>
      <c r="AB173" s="67">
        <v>104.21733505821476</v>
      </c>
      <c r="AC173" s="67">
        <v>104.2</v>
      </c>
      <c r="AD173" s="67">
        <v>104.18147034708937</v>
      </c>
      <c r="AE173" s="67">
        <v>100</v>
      </c>
      <c r="AF173" s="69"/>
      <c r="AG173" s="69">
        <v>22.860000000000003</v>
      </c>
      <c r="AH173" s="69"/>
      <c r="AI173" s="69"/>
      <c r="AJ173" s="69">
        <v>1932.4999999999998</v>
      </c>
      <c r="AK173" s="69">
        <v>2.0700000000000003</v>
      </c>
      <c r="AL173" s="69"/>
      <c r="AM173" s="69"/>
      <c r="AN173" s="69">
        <v>36.589999999999996</v>
      </c>
      <c r="AO173" s="69">
        <v>379.99999999999994</v>
      </c>
      <c r="AP173" s="69"/>
      <c r="AQ173" s="69">
        <v>23.91</v>
      </c>
      <c r="AR173" s="69"/>
      <c r="AS173" s="69"/>
      <c r="AT173" s="69">
        <v>2013.9999999999998</v>
      </c>
      <c r="AU173" s="69">
        <v>2.1569400000000005</v>
      </c>
      <c r="AV173" s="69"/>
      <c r="AW173" s="69"/>
      <c r="AX173" s="69">
        <v>38.120000000000005</v>
      </c>
      <c r="AY173" s="69">
        <v>379.99999999999994</v>
      </c>
      <c r="CA173" s="69">
        <v>181.47689999999997</v>
      </c>
      <c r="CB173" s="69">
        <v>0</v>
      </c>
      <c r="CC173" s="69">
        <v>0</v>
      </c>
      <c r="CD173" s="69">
        <v>0</v>
      </c>
      <c r="CE173" s="69">
        <v>0</v>
      </c>
      <c r="CF173" s="69">
        <v>1195.062</v>
      </c>
      <c r="CG173" s="69">
        <v>117.8</v>
      </c>
      <c r="CH173" s="69">
        <v>1494.3388999999997</v>
      </c>
      <c r="CI173" s="69">
        <v>1494.3388999999997</v>
      </c>
      <c r="CJ173" s="69"/>
      <c r="CK173" s="71">
        <v>1438.4039</v>
      </c>
      <c r="CL173" s="69"/>
      <c r="CM173" s="72">
        <f>IF((CK173-CL173)=0,0,(CI173-CJ173)/(CK173-CL173)*100)</f>
        <v>103.88868522951027</v>
      </c>
      <c r="CO173" s="69">
        <v>105</v>
      </c>
      <c r="CP173" s="69" t="s">
        <v>43</v>
      </c>
      <c r="CQ173" s="69">
        <v>105</v>
      </c>
      <c r="CR173" s="69">
        <v>2.5</v>
      </c>
      <c r="CS173" s="69">
        <v>107.5</v>
      </c>
      <c r="CV173" s="69">
        <v>743.5404171499217</v>
      </c>
      <c r="CW173" s="69"/>
      <c r="CX173" s="69">
        <v>771.9630477045856</v>
      </c>
      <c r="CY173" s="69"/>
      <c r="CZ173" s="69">
        <v>743.5404171499217</v>
      </c>
      <c r="DA173" s="69"/>
      <c r="DB173" s="69">
        <v>771.9630477045856</v>
      </c>
      <c r="DC173" s="69"/>
    </row>
    <row r="174" spans="1:107" s="70" customFormat="1" ht="26.25" customHeight="1">
      <c r="A174" s="1"/>
      <c r="B174" s="27"/>
      <c r="C174" s="59" t="s">
        <v>38</v>
      </c>
      <c r="D174" s="60">
        <f>ROW(C174)-13</f>
        <v>161</v>
      </c>
      <c r="E174" s="61" t="s">
        <v>386</v>
      </c>
      <c r="F174" s="61" t="s">
        <v>400</v>
      </c>
      <c r="G174" s="61" t="s">
        <v>401</v>
      </c>
      <c r="H174" s="61">
        <v>6</v>
      </c>
      <c r="I174" s="62" t="s">
        <v>389</v>
      </c>
      <c r="J174" s="63">
        <v>3</v>
      </c>
      <c r="K174" s="64">
        <v>2130.9443199999996</v>
      </c>
      <c r="L174" s="65">
        <v>104.30688661261263</v>
      </c>
      <c r="M174" s="66"/>
      <c r="N174" s="67">
        <v>104.30688661261263</v>
      </c>
      <c r="O174" s="67">
        <v>104.98888614472708</v>
      </c>
      <c r="P174" s="67">
        <v>0</v>
      </c>
      <c r="Q174" s="67">
        <v>0</v>
      </c>
      <c r="R174" s="67">
        <v>0</v>
      </c>
      <c r="S174" s="67">
        <v>104.2</v>
      </c>
      <c r="T174" s="67">
        <v>104.18147034708936</v>
      </c>
      <c r="U174" s="67">
        <v>100</v>
      </c>
      <c r="V174" s="68">
        <v>104.60959808241783</v>
      </c>
      <c r="W174" s="66"/>
      <c r="X174" s="67">
        <v>104.60959808241783</v>
      </c>
      <c r="Y174" s="67">
        <v>104.9888861447271</v>
      </c>
      <c r="Z174" s="67">
        <v>103.94736842105263</v>
      </c>
      <c r="AA174" s="67">
        <v>0</v>
      </c>
      <c r="AB174" s="67">
        <v>105.93318715336</v>
      </c>
      <c r="AC174" s="67">
        <v>104.20000000000003</v>
      </c>
      <c r="AD174" s="67">
        <v>104.18147034708936</v>
      </c>
      <c r="AE174" s="67">
        <v>0</v>
      </c>
      <c r="AF174" s="69"/>
      <c r="AG174" s="69">
        <v>40.489999999999995</v>
      </c>
      <c r="AH174" s="69">
        <v>48.639999999999986</v>
      </c>
      <c r="AI174" s="69"/>
      <c r="AJ174" s="69">
        <v>1550.6</v>
      </c>
      <c r="AK174" s="69">
        <v>2.07</v>
      </c>
      <c r="AL174" s="69"/>
      <c r="AM174" s="69"/>
      <c r="AN174" s="69">
        <v>36.589999999999996</v>
      </c>
      <c r="AO174" s="69">
        <v>0</v>
      </c>
      <c r="AP174" s="69"/>
      <c r="AQ174" s="69">
        <v>42.51</v>
      </c>
      <c r="AR174" s="69">
        <v>50.559999999999995</v>
      </c>
      <c r="AS174" s="69"/>
      <c r="AT174" s="69">
        <v>1642.6000000000001</v>
      </c>
      <c r="AU174" s="69">
        <v>2.15694</v>
      </c>
      <c r="AV174" s="69"/>
      <c r="AW174" s="69"/>
      <c r="AX174" s="69">
        <v>38.12</v>
      </c>
      <c r="AY174" s="69">
        <v>0</v>
      </c>
      <c r="CA174" s="69">
        <v>425.09999999999997</v>
      </c>
      <c r="CB174" s="69">
        <v>0</v>
      </c>
      <c r="CC174" s="69">
        <v>0</v>
      </c>
      <c r="CD174" s="69">
        <v>0</v>
      </c>
      <c r="CE174" s="69">
        <v>491.78232</v>
      </c>
      <c r="CF174" s="69">
        <v>1195.062</v>
      </c>
      <c r="CG174" s="69">
        <v>19</v>
      </c>
      <c r="CH174" s="69">
        <v>2130.9443199999996</v>
      </c>
      <c r="CI174" s="69">
        <v>2130.9443199999996</v>
      </c>
      <c r="CJ174" s="69"/>
      <c r="CK174" s="71">
        <v>2042.9565000000002</v>
      </c>
      <c r="CL174" s="69"/>
      <c r="CM174" s="72">
        <f>IF((CK174-CL174)=0,0,(CI174-CJ174)/(CK174-CL174)*100)</f>
        <v>104.30688661261263</v>
      </c>
      <c r="CO174" s="69">
        <v>105</v>
      </c>
      <c r="CP174" s="69" t="s">
        <v>43</v>
      </c>
      <c r="CQ174" s="69">
        <v>105</v>
      </c>
      <c r="CR174" s="69">
        <v>2.5</v>
      </c>
      <c r="CS174" s="69">
        <v>107.5</v>
      </c>
      <c r="CV174" s="69">
        <v>1171.7415932786178</v>
      </c>
      <c r="CW174" s="69"/>
      <c r="CX174" s="69">
        <v>1225.7541712932812</v>
      </c>
      <c r="CY174" s="69"/>
      <c r="CZ174" s="69">
        <v>1171.7415932786178</v>
      </c>
      <c r="DA174" s="69"/>
      <c r="DB174" s="69">
        <v>1225.7541712932812</v>
      </c>
      <c r="DC174" s="69"/>
    </row>
    <row r="175" spans="1:107" s="70" customFormat="1" ht="26.25" customHeight="1">
      <c r="A175" s="1"/>
      <c r="B175" s="27"/>
      <c r="C175" s="59" t="s">
        <v>38</v>
      </c>
      <c r="D175" s="60">
        <f>ROW(C175)-13</f>
        <v>162</v>
      </c>
      <c r="E175" s="61" t="s">
        <v>386</v>
      </c>
      <c r="F175" s="61" t="s">
        <v>402</v>
      </c>
      <c r="G175" s="61" t="s">
        <v>403</v>
      </c>
      <c r="H175" s="61">
        <v>6</v>
      </c>
      <c r="I175" s="62" t="s">
        <v>389</v>
      </c>
      <c r="J175" s="63">
        <v>3</v>
      </c>
      <c r="K175" s="64">
        <v>2245.4149399999997</v>
      </c>
      <c r="L175" s="65">
        <v>103.00189015972433</v>
      </c>
      <c r="M175" s="66"/>
      <c r="N175" s="67">
        <v>103.00189015972433</v>
      </c>
      <c r="O175" s="67">
        <v>100</v>
      </c>
      <c r="P175" s="67">
        <v>0</v>
      </c>
      <c r="Q175" s="67">
        <v>0</v>
      </c>
      <c r="R175" s="67">
        <v>0</v>
      </c>
      <c r="S175" s="67">
        <v>104.2</v>
      </c>
      <c r="T175" s="67">
        <v>104.18147034708936</v>
      </c>
      <c r="U175" s="67">
        <v>100</v>
      </c>
      <c r="V175" s="68">
        <v>103.24283835117778</v>
      </c>
      <c r="W175" s="66"/>
      <c r="X175" s="67">
        <v>103.24283835117778</v>
      </c>
      <c r="Y175" s="67">
        <v>100</v>
      </c>
      <c r="Z175" s="67">
        <v>0</v>
      </c>
      <c r="AA175" s="67">
        <v>0</v>
      </c>
      <c r="AB175" s="67">
        <v>0</v>
      </c>
      <c r="AC175" s="67">
        <v>104.2</v>
      </c>
      <c r="AD175" s="67">
        <v>104.18147034708937</v>
      </c>
      <c r="AE175" s="67">
        <v>100</v>
      </c>
      <c r="AF175" s="69"/>
      <c r="AG175" s="69">
        <v>31.200000000000003</v>
      </c>
      <c r="AH175" s="69"/>
      <c r="AI175" s="69"/>
      <c r="AJ175" s="69"/>
      <c r="AK175" s="69">
        <v>2.07</v>
      </c>
      <c r="AL175" s="69"/>
      <c r="AM175" s="69"/>
      <c r="AN175" s="69">
        <v>36.589999999999996</v>
      </c>
      <c r="AO175" s="69">
        <v>380</v>
      </c>
      <c r="AP175" s="69"/>
      <c r="AQ175" s="69">
        <v>31.200000000000003</v>
      </c>
      <c r="AR175" s="69"/>
      <c r="AS175" s="69"/>
      <c r="AT175" s="69"/>
      <c r="AU175" s="69">
        <v>2.15694</v>
      </c>
      <c r="AV175" s="69"/>
      <c r="AW175" s="69"/>
      <c r="AX175" s="69">
        <v>38.12</v>
      </c>
      <c r="AY175" s="69">
        <v>380</v>
      </c>
      <c r="CA175" s="69">
        <v>236.808</v>
      </c>
      <c r="CB175" s="69">
        <v>0</v>
      </c>
      <c r="CC175" s="69">
        <v>0</v>
      </c>
      <c r="CD175" s="69">
        <v>0</v>
      </c>
      <c r="CE175" s="69">
        <v>433.54494</v>
      </c>
      <c r="CF175" s="69">
        <v>1195.062</v>
      </c>
      <c r="CG175" s="69">
        <v>380</v>
      </c>
      <c r="CH175" s="69">
        <v>2245.4149399999997</v>
      </c>
      <c r="CI175" s="69">
        <v>2245.4149399999997</v>
      </c>
      <c r="CJ175" s="69"/>
      <c r="CK175" s="71">
        <v>2179.9745000000003</v>
      </c>
      <c r="CL175" s="69"/>
      <c r="CM175" s="72">
        <f>IF((CK175-CL175)=0,0,(CI175-CJ175)/(CK175-CL175)*100)</f>
        <v>103.00189015972433</v>
      </c>
      <c r="CO175" s="69">
        <v>105</v>
      </c>
      <c r="CP175" s="69" t="s">
        <v>43</v>
      </c>
      <c r="CQ175" s="69">
        <v>105</v>
      </c>
      <c r="CR175" s="69">
        <v>2.5</v>
      </c>
      <c r="CS175" s="69">
        <v>107.5</v>
      </c>
      <c r="CV175" s="69">
        <v>376.36186400001355</v>
      </c>
      <c r="CW175" s="69"/>
      <c r="CX175" s="69">
        <v>388.5666708650135</v>
      </c>
      <c r="CY175" s="69"/>
      <c r="CZ175" s="69">
        <v>376.36186400001355</v>
      </c>
      <c r="DA175" s="69"/>
      <c r="DB175" s="69">
        <v>388.5666708650135</v>
      </c>
      <c r="DC175" s="69"/>
    </row>
    <row r="176" spans="1:107" s="70" customFormat="1" ht="26.25" customHeight="1">
      <c r="A176" s="1"/>
      <c r="B176" s="27"/>
      <c r="C176" s="59" t="s">
        <v>38</v>
      </c>
      <c r="D176" s="60">
        <f>ROW(C176)-13</f>
        <v>163</v>
      </c>
      <c r="E176" s="61" t="s">
        <v>386</v>
      </c>
      <c r="F176" s="61" t="s">
        <v>404</v>
      </c>
      <c r="G176" s="61" t="s">
        <v>405</v>
      </c>
      <c r="H176" s="61">
        <v>6</v>
      </c>
      <c r="I176" s="62" t="s">
        <v>389</v>
      </c>
      <c r="J176" s="63">
        <v>3</v>
      </c>
      <c r="K176" s="64">
        <v>1624.5819999999999</v>
      </c>
      <c r="L176" s="65">
        <v>104.08072592081486</v>
      </c>
      <c r="M176" s="66"/>
      <c r="N176" s="67">
        <v>104.08072592081486</v>
      </c>
      <c r="O176" s="67">
        <v>104.09110080134964</v>
      </c>
      <c r="P176" s="67">
        <v>0</v>
      </c>
      <c r="Q176" s="67">
        <v>0</v>
      </c>
      <c r="R176" s="67">
        <v>0</v>
      </c>
      <c r="S176" s="67">
        <v>104.34782608695652</v>
      </c>
      <c r="T176" s="67">
        <v>104.18147034708936</v>
      </c>
      <c r="U176" s="67">
        <v>100</v>
      </c>
      <c r="V176" s="68">
        <v>104.01416673110795</v>
      </c>
      <c r="W176" s="66"/>
      <c r="X176" s="67">
        <v>104.01416673110795</v>
      </c>
      <c r="Y176" s="67">
        <v>104.09110080134964</v>
      </c>
      <c r="Z176" s="67">
        <v>0</v>
      </c>
      <c r="AA176" s="67">
        <v>0</v>
      </c>
      <c r="AB176" s="67">
        <v>0</v>
      </c>
      <c r="AC176" s="67">
        <v>104.34782608695654</v>
      </c>
      <c r="AD176" s="67">
        <v>104.18147034708933</v>
      </c>
      <c r="AE176" s="67">
        <v>100</v>
      </c>
      <c r="AF176" s="69"/>
      <c r="AG176" s="69">
        <v>23.709999999999997</v>
      </c>
      <c r="AH176" s="69"/>
      <c r="AI176" s="69"/>
      <c r="AJ176" s="69"/>
      <c r="AK176" s="69">
        <v>2.0700000000000003</v>
      </c>
      <c r="AL176" s="69"/>
      <c r="AM176" s="69"/>
      <c r="AN176" s="69">
        <v>36.59</v>
      </c>
      <c r="AO176" s="69">
        <v>380</v>
      </c>
      <c r="AP176" s="69"/>
      <c r="AQ176" s="69">
        <v>24.679999999999996</v>
      </c>
      <c r="AR176" s="69"/>
      <c r="AS176" s="69"/>
      <c r="AT176" s="69"/>
      <c r="AU176" s="69">
        <v>2.1600000000000006</v>
      </c>
      <c r="AV176" s="69"/>
      <c r="AW176" s="69"/>
      <c r="AX176" s="69">
        <v>38.12</v>
      </c>
      <c r="AY176" s="69">
        <v>380</v>
      </c>
      <c r="CA176" s="69">
        <v>246.8</v>
      </c>
      <c r="CB176" s="69">
        <v>0</v>
      </c>
      <c r="CC176" s="69">
        <v>0</v>
      </c>
      <c r="CD176" s="69">
        <v>0</v>
      </c>
      <c r="CE176" s="69">
        <v>144.72</v>
      </c>
      <c r="CF176" s="69">
        <v>1195.062</v>
      </c>
      <c r="CG176" s="69">
        <v>38</v>
      </c>
      <c r="CH176" s="69">
        <v>1624.5819999999999</v>
      </c>
      <c r="CI176" s="69">
        <v>1624.5819999999999</v>
      </c>
      <c r="CJ176" s="69"/>
      <c r="CK176" s="71">
        <v>1560.8865</v>
      </c>
      <c r="CL176" s="69"/>
      <c r="CM176" s="72">
        <f>IF((CK176-CL176)=0,0,(CI176-CJ176)/(CK176-CL176)*100)</f>
        <v>104.08072592081486</v>
      </c>
      <c r="CO176" s="69">
        <v>105</v>
      </c>
      <c r="CP176" s="69" t="s">
        <v>43</v>
      </c>
      <c r="CQ176" s="69">
        <v>105</v>
      </c>
      <c r="CR176" s="69">
        <v>2.5</v>
      </c>
      <c r="CS176" s="69">
        <v>107.5</v>
      </c>
      <c r="CV176" s="69">
        <v>302.5676119166675</v>
      </c>
      <c r="CW176" s="69"/>
      <c r="CX176" s="69">
        <v>314.71318033333415</v>
      </c>
      <c r="CY176" s="69"/>
      <c r="CZ176" s="69">
        <v>302.5676119166675</v>
      </c>
      <c r="DA176" s="69"/>
      <c r="DB176" s="69">
        <v>314.71318033333415</v>
      </c>
      <c r="DC176" s="69"/>
    </row>
    <row r="177" spans="1:107" s="70" customFormat="1" ht="26.25" customHeight="1">
      <c r="A177" s="1"/>
      <c r="B177" s="27"/>
      <c r="C177" s="59" t="s">
        <v>38</v>
      </c>
      <c r="D177" s="60">
        <f>ROW(C177)-13</f>
        <v>164</v>
      </c>
      <c r="E177" s="61" t="s">
        <v>406</v>
      </c>
      <c r="F177" s="61" t="s">
        <v>407</v>
      </c>
      <c r="G177" s="61" t="s">
        <v>408</v>
      </c>
      <c r="H177" s="61">
        <v>1</v>
      </c>
      <c r="I177" s="62" t="s">
        <v>409</v>
      </c>
      <c r="J177" s="63">
        <v>3</v>
      </c>
      <c r="K177" s="64">
        <v>4932.1978</v>
      </c>
      <c r="L177" s="65">
        <v>104.69981419287895</v>
      </c>
      <c r="M177" s="66"/>
      <c r="N177" s="67">
        <v>104.69981419287895</v>
      </c>
      <c r="O177" s="67">
        <v>104.18604651162791</v>
      </c>
      <c r="P177" s="67">
        <v>104.03246259193509</v>
      </c>
      <c r="Q177" s="67">
        <v>0</v>
      </c>
      <c r="R177" s="67">
        <v>105</v>
      </c>
      <c r="S177" s="67">
        <v>104.05405405405406</v>
      </c>
      <c r="T177" s="67">
        <v>0</v>
      </c>
      <c r="U177" s="67">
        <v>104.13793103448276</v>
      </c>
      <c r="V177" s="68">
        <v>104.48477899866866</v>
      </c>
      <c r="W177" s="66"/>
      <c r="X177" s="67">
        <v>104.48477899866866</v>
      </c>
      <c r="Y177" s="67">
        <v>104.17199369124319</v>
      </c>
      <c r="Z177" s="67">
        <v>104.03246259193506</v>
      </c>
      <c r="AA177" s="67">
        <v>0</v>
      </c>
      <c r="AB177" s="67">
        <v>105</v>
      </c>
      <c r="AC177" s="67">
        <v>104.05405405405406</v>
      </c>
      <c r="AD177" s="67">
        <v>104.19002655650633</v>
      </c>
      <c r="AE177" s="67">
        <v>104.13793103448275</v>
      </c>
      <c r="AF177" s="69"/>
      <c r="AG177" s="69">
        <v>25.737789572159492</v>
      </c>
      <c r="AH177" s="69">
        <v>39.43</v>
      </c>
      <c r="AI177" s="69"/>
      <c r="AJ177" s="69">
        <v>1947.8</v>
      </c>
      <c r="AK177" s="69">
        <v>2.96</v>
      </c>
      <c r="AL177" s="69"/>
      <c r="AM177" s="69"/>
      <c r="AN177" s="69">
        <v>33.89</v>
      </c>
      <c r="AO177" s="69">
        <v>435</v>
      </c>
      <c r="AP177" s="69"/>
      <c r="AQ177" s="69">
        <v>26.811568529375435</v>
      </c>
      <c r="AR177" s="69">
        <v>41.02</v>
      </c>
      <c r="AS177" s="69"/>
      <c r="AT177" s="69">
        <v>2045.1899999999998</v>
      </c>
      <c r="AU177" s="69">
        <v>3.08</v>
      </c>
      <c r="AV177" s="69"/>
      <c r="AW177" s="69"/>
      <c r="AX177" s="69">
        <v>35.31</v>
      </c>
      <c r="AY177" s="69">
        <v>452.99999999999994</v>
      </c>
      <c r="CA177" s="69">
        <v>217.728</v>
      </c>
      <c r="CB177" s="69">
        <v>332.26200000000006</v>
      </c>
      <c r="CC177" s="69">
        <v>0</v>
      </c>
      <c r="CD177" s="69">
        <v>3313.2078</v>
      </c>
      <c r="CE177" s="69">
        <v>616</v>
      </c>
      <c r="CF177" s="69">
        <v>0</v>
      </c>
      <c r="CG177" s="69">
        <v>453</v>
      </c>
      <c r="CH177" s="69">
        <v>4932.1978</v>
      </c>
      <c r="CI177" s="69">
        <v>4932.1978</v>
      </c>
      <c r="CJ177" s="69"/>
      <c r="CK177" s="71">
        <v>4710.799</v>
      </c>
      <c r="CL177" s="69"/>
      <c r="CM177" s="72">
        <f>IF((CK177-CL177)=0,0,(CI177-CJ177)/(CK177-CL177)*100)</f>
        <v>104.69981419287895</v>
      </c>
      <c r="CO177" s="69">
        <v>105</v>
      </c>
      <c r="CP177" s="69" t="s">
        <v>43</v>
      </c>
      <c r="CQ177" s="69">
        <v>105</v>
      </c>
      <c r="CR177" s="69">
        <v>2.5</v>
      </c>
      <c r="CS177" s="69">
        <v>107.5</v>
      </c>
      <c r="CV177" s="69">
        <v>4394.476870733338</v>
      </c>
      <c r="CW177" s="69"/>
      <c r="CX177" s="69">
        <v>4591.559446533338</v>
      </c>
      <c r="CY177" s="69"/>
      <c r="CZ177" s="69">
        <v>4394.476870733338</v>
      </c>
      <c r="DA177" s="69"/>
      <c r="DB177" s="69">
        <v>4591.559446533338</v>
      </c>
      <c r="DC177" s="69"/>
    </row>
    <row r="178" spans="1:107" s="70" customFormat="1" ht="26.25" customHeight="1">
      <c r="A178" s="1"/>
      <c r="B178" s="27"/>
      <c r="C178" s="59" t="s">
        <v>38</v>
      </c>
      <c r="D178" s="60">
        <f>ROW(C178)-13</f>
        <v>165</v>
      </c>
      <c r="E178" s="61" t="s">
        <v>406</v>
      </c>
      <c r="F178" s="61" t="s">
        <v>410</v>
      </c>
      <c r="G178" s="61" t="s">
        <v>411</v>
      </c>
      <c r="H178" s="61">
        <v>1</v>
      </c>
      <c r="I178" s="62" t="s">
        <v>409</v>
      </c>
      <c r="J178" s="63">
        <v>3</v>
      </c>
      <c r="K178" s="64">
        <v>2113.0095</v>
      </c>
      <c r="L178" s="65">
        <v>104.21030422712676</v>
      </c>
      <c r="M178" s="66"/>
      <c r="N178" s="67">
        <v>104.21030422712676</v>
      </c>
      <c r="O178" s="67">
        <v>104.17356740642596</v>
      </c>
      <c r="P178" s="67">
        <v>0</v>
      </c>
      <c r="Q178" s="67">
        <v>0</v>
      </c>
      <c r="R178" s="67">
        <v>0</v>
      </c>
      <c r="S178" s="67">
        <v>104.34782608695652</v>
      </c>
      <c r="T178" s="67">
        <v>104.19002655650635</v>
      </c>
      <c r="U178" s="67">
        <v>104.13793103448276</v>
      </c>
      <c r="V178" s="68">
        <v>104.05767688557992</v>
      </c>
      <c r="W178" s="66"/>
      <c r="X178" s="67">
        <v>104.05767688557992</v>
      </c>
      <c r="Y178" s="67">
        <v>101.27574482727584</v>
      </c>
      <c r="Z178" s="67">
        <v>0</v>
      </c>
      <c r="AA178" s="67">
        <v>0</v>
      </c>
      <c r="AB178" s="67">
        <v>0</v>
      </c>
      <c r="AC178" s="67">
        <v>104.34782608695652</v>
      </c>
      <c r="AD178" s="67">
        <v>104.19002655650635</v>
      </c>
      <c r="AE178" s="67">
        <v>104.13793103448275</v>
      </c>
      <c r="AF178" s="69"/>
      <c r="AG178" s="69">
        <v>31.603747757550273</v>
      </c>
      <c r="AH178" s="69"/>
      <c r="AI178" s="69"/>
      <c r="AJ178" s="69"/>
      <c r="AK178" s="69">
        <v>2.07</v>
      </c>
      <c r="AL178" s="69"/>
      <c r="AM178" s="69"/>
      <c r="AN178" s="69">
        <v>33.88999999999999</v>
      </c>
      <c r="AO178" s="69">
        <v>435.00000000000006</v>
      </c>
      <c r="AP178" s="69"/>
      <c r="AQ178" s="69">
        <v>32.00693093479252</v>
      </c>
      <c r="AR178" s="69"/>
      <c r="AS178" s="69"/>
      <c r="AT178" s="69"/>
      <c r="AU178" s="69">
        <v>2.16</v>
      </c>
      <c r="AV178" s="69"/>
      <c r="AW178" s="69"/>
      <c r="AX178" s="69">
        <v>35.31</v>
      </c>
      <c r="AY178" s="69">
        <v>453</v>
      </c>
      <c r="CA178" s="69">
        <v>118.881</v>
      </c>
      <c r="CB178" s="69">
        <v>0</v>
      </c>
      <c r="CC178" s="69">
        <v>0</v>
      </c>
      <c r="CD178" s="69">
        <v>0</v>
      </c>
      <c r="CE178" s="69">
        <v>434.15999999999997</v>
      </c>
      <c r="CF178" s="69">
        <v>1106.9685</v>
      </c>
      <c r="CG178" s="69">
        <v>453</v>
      </c>
      <c r="CH178" s="69">
        <v>2113.0095</v>
      </c>
      <c r="CI178" s="69">
        <v>2113.0095</v>
      </c>
      <c r="CJ178" s="69"/>
      <c r="CK178" s="71">
        <v>2027.6397</v>
      </c>
      <c r="CL178" s="69"/>
      <c r="CM178" s="72">
        <f>IF((CK178-CL178)=0,0,(CI178-CJ178)/(CK178-CL178)*100)</f>
        <v>104.21030422712676</v>
      </c>
      <c r="CO178" s="69">
        <v>105</v>
      </c>
      <c r="CP178" s="69" t="s">
        <v>43</v>
      </c>
      <c r="CQ178" s="69">
        <v>105</v>
      </c>
      <c r="CR178" s="69">
        <v>2.5</v>
      </c>
      <c r="CS178" s="69">
        <v>107.5</v>
      </c>
      <c r="CV178" s="69">
        <v>685.3804044583469</v>
      </c>
      <c r="CW178" s="69"/>
      <c r="CX178" s="69">
        <v>713.1909267083474</v>
      </c>
      <c r="CY178" s="69"/>
      <c r="CZ178" s="69">
        <v>685.3804044583469</v>
      </c>
      <c r="DA178" s="69"/>
      <c r="DB178" s="69">
        <v>713.1909267083474</v>
      </c>
      <c r="DC178" s="69"/>
    </row>
    <row r="179" spans="1:107" s="70" customFormat="1" ht="26.25" customHeight="1">
      <c r="A179" s="1"/>
      <c r="B179" s="27"/>
      <c r="C179" s="59" t="s">
        <v>38</v>
      </c>
      <c r="D179" s="60">
        <f>ROW(C179)-13</f>
        <v>166</v>
      </c>
      <c r="E179" s="61" t="s">
        <v>406</v>
      </c>
      <c r="F179" s="61" t="s">
        <v>412</v>
      </c>
      <c r="G179" s="61" t="s">
        <v>413</v>
      </c>
      <c r="H179" s="61">
        <v>1</v>
      </c>
      <c r="I179" s="62" t="s">
        <v>409</v>
      </c>
      <c r="J179" s="63">
        <v>3</v>
      </c>
      <c r="K179" s="64">
        <v>1754.6385</v>
      </c>
      <c r="L179" s="65">
        <v>104.17850790984656</v>
      </c>
      <c r="M179" s="66"/>
      <c r="N179" s="67">
        <v>104.17850790984656</v>
      </c>
      <c r="O179" s="67">
        <v>100.7539041464728</v>
      </c>
      <c r="P179" s="67">
        <v>104.12007062978226</v>
      </c>
      <c r="Q179" s="67">
        <v>0</v>
      </c>
      <c r="R179" s="67">
        <v>0</v>
      </c>
      <c r="S179" s="67">
        <v>104.34782608695652</v>
      </c>
      <c r="T179" s="67">
        <v>104.19002655650635</v>
      </c>
      <c r="U179" s="67">
        <v>0</v>
      </c>
      <c r="V179" s="68">
        <v>104.16480208788315</v>
      </c>
      <c r="W179" s="66"/>
      <c r="X179" s="67">
        <v>104.16480208788315</v>
      </c>
      <c r="Y179" s="67">
        <v>100.7539041464728</v>
      </c>
      <c r="Z179" s="67">
        <v>104.12007062978223</v>
      </c>
      <c r="AA179" s="67">
        <v>0</v>
      </c>
      <c r="AB179" s="67">
        <v>0</v>
      </c>
      <c r="AC179" s="67">
        <v>104.34782608695654</v>
      </c>
      <c r="AD179" s="67">
        <v>104.19002655650638</v>
      </c>
      <c r="AE179" s="67">
        <v>104.13793103448276</v>
      </c>
      <c r="AF179" s="69"/>
      <c r="AG179" s="69">
        <v>18.57</v>
      </c>
      <c r="AH179" s="69">
        <v>16.990000000000002</v>
      </c>
      <c r="AI179" s="69"/>
      <c r="AJ179" s="69"/>
      <c r="AK179" s="69">
        <v>2.0700000000000003</v>
      </c>
      <c r="AL179" s="69"/>
      <c r="AM179" s="69"/>
      <c r="AN179" s="69">
        <v>33.88999999999999</v>
      </c>
      <c r="AO179" s="69">
        <v>435</v>
      </c>
      <c r="AP179" s="69"/>
      <c r="AQ179" s="69">
        <v>18.71</v>
      </c>
      <c r="AR179" s="69">
        <v>17.69</v>
      </c>
      <c r="AS179" s="69"/>
      <c r="AT179" s="69"/>
      <c r="AU179" s="69">
        <v>2.1600000000000006</v>
      </c>
      <c r="AV179" s="69"/>
      <c r="AW179" s="69"/>
      <c r="AX179" s="69">
        <v>35.31000000000001</v>
      </c>
      <c r="AY179" s="69">
        <v>453</v>
      </c>
      <c r="CA179" s="69">
        <v>28.065</v>
      </c>
      <c r="CB179" s="69">
        <v>79.60500000000002</v>
      </c>
      <c r="CC179" s="69">
        <v>0</v>
      </c>
      <c r="CD179" s="69">
        <v>0</v>
      </c>
      <c r="CE179" s="69">
        <v>540</v>
      </c>
      <c r="CF179" s="69">
        <v>1106.9685</v>
      </c>
      <c r="CG179" s="69">
        <v>0</v>
      </c>
      <c r="CH179" s="69">
        <v>1754.6385</v>
      </c>
      <c r="CI179" s="69">
        <v>1754.6385</v>
      </c>
      <c r="CJ179" s="69"/>
      <c r="CK179" s="71">
        <v>1684.2614999999998</v>
      </c>
      <c r="CL179" s="69"/>
      <c r="CM179" s="72">
        <f>IF((CK179-CL179)=0,0,(CI179-CJ179)/(CK179-CL179)*100)</f>
        <v>104.17850790984656</v>
      </c>
      <c r="CO179" s="69">
        <v>105</v>
      </c>
      <c r="CP179" s="69" t="s">
        <v>43</v>
      </c>
      <c r="CQ179" s="69">
        <v>105</v>
      </c>
      <c r="CR179" s="69">
        <v>2.5</v>
      </c>
      <c r="CS179" s="69">
        <v>107.5</v>
      </c>
      <c r="CV179" s="69">
        <v>305.3758289499999</v>
      </c>
      <c r="CW179" s="69"/>
      <c r="CX179" s="69">
        <v>318.09412784999995</v>
      </c>
      <c r="CY179" s="69"/>
      <c r="CZ179" s="69">
        <v>305.3758289499999</v>
      </c>
      <c r="DA179" s="69"/>
      <c r="DB179" s="69">
        <v>318.09412784999995</v>
      </c>
      <c r="DC179" s="69"/>
    </row>
    <row r="180" spans="1:107" s="70" customFormat="1" ht="26.25" customHeight="1">
      <c r="A180" s="1"/>
      <c r="B180" s="27"/>
      <c r="C180" s="59" t="s">
        <v>38</v>
      </c>
      <c r="D180" s="60">
        <f>ROW(C180)-13</f>
        <v>167</v>
      </c>
      <c r="E180" s="61" t="s">
        <v>406</v>
      </c>
      <c r="F180" s="61" t="s">
        <v>414</v>
      </c>
      <c r="G180" s="61" t="s">
        <v>415</v>
      </c>
      <c r="H180" s="61">
        <v>1</v>
      </c>
      <c r="I180" s="62" t="s">
        <v>409</v>
      </c>
      <c r="J180" s="63">
        <v>3</v>
      </c>
      <c r="K180" s="64">
        <v>3734.0298000000003</v>
      </c>
      <c r="L180" s="65">
        <v>104.90835707238233</v>
      </c>
      <c r="M180" s="66"/>
      <c r="N180" s="67">
        <v>104.90835707238233</v>
      </c>
      <c r="O180" s="67">
        <v>104.18604651162791</v>
      </c>
      <c r="P180" s="67">
        <v>104.03246259193509</v>
      </c>
      <c r="Q180" s="67">
        <v>0</v>
      </c>
      <c r="R180" s="67">
        <v>105</v>
      </c>
      <c r="S180" s="67">
        <v>104.34782608695654</v>
      </c>
      <c r="T180" s="67">
        <v>0</v>
      </c>
      <c r="U180" s="67">
        <v>0</v>
      </c>
      <c r="V180" s="68">
        <v>104.25561764201643</v>
      </c>
      <c r="W180" s="66"/>
      <c r="X180" s="67">
        <v>104.25561764201643</v>
      </c>
      <c r="Y180" s="67">
        <v>104.18604651162791</v>
      </c>
      <c r="Z180" s="67">
        <v>104.03246259193506</v>
      </c>
      <c r="AA180" s="67">
        <v>0</v>
      </c>
      <c r="AB180" s="67">
        <v>105</v>
      </c>
      <c r="AC180" s="67">
        <v>104.34782608695652</v>
      </c>
      <c r="AD180" s="67">
        <v>104.19002655650635</v>
      </c>
      <c r="AE180" s="67">
        <v>104.13793103448275</v>
      </c>
      <c r="AF180" s="69"/>
      <c r="AG180" s="69">
        <v>25.800000000000004</v>
      </c>
      <c r="AH180" s="69">
        <v>39.43</v>
      </c>
      <c r="AI180" s="69"/>
      <c r="AJ180" s="69">
        <v>1947.7999999999997</v>
      </c>
      <c r="AK180" s="69">
        <v>2.0700000000000003</v>
      </c>
      <c r="AL180" s="69"/>
      <c r="AM180" s="69"/>
      <c r="AN180" s="69">
        <v>33.88999999999999</v>
      </c>
      <c r="AO180" s="69">
        <v>435</v>
      </c>
      <c r="AP180" s="69"/>
      <c r="AQ180" s="69">
        <v>26.880000000000003</v>
      </c>
      <c r="AR180" s="69">
        <v>41.019999999999996</v>
      </c>
      <c r="AS180" s="69"/>
      <c r="AT180" s="69">
        <v>2045.1899999999998</v>
      </c>
      <c r="AU180" s="69">
        <v>2.16</v>
      </c>
      <c r="AV180" s="69"/>
      <c r="AW180" s="69"/>
      <c r="AX180" s="69">
        <v>35.31000000000001</v>
      </c>
      <c r="AY180" s="69">
        <v>452.99999999999994</v>
      </c>
      <c r="CA180" s="69">
        <v>101.60640000000001</v>
      </c>
      <c r="CB180" s="69">
        <v>155.0556</v>
      </c>
      <c r="CC180" s="69">
        <v>0</v>
      </c>
      <c r="CD180" s="69">
        <v>3313.2078</v>
      </c>
      <c r="CE180" s="69">
        <v>164.16000000000003</v>
      </c>
      <c r="CF180" s="69">
        <v>0</v>
      </c>
      <c r="CG180" s="69">
        <v>0</v>
      </c>
      <c r="CH180" s="69">
        <v>3734.0298000000003</v>
      </c>
      <c r="CI180" s="69">
        <v>3734.0298000000003</v>
      </c>
      <c r="CJ180" s="69"/>
      <c r="CK180" s="71">
        <v>3559.3253999999997</v>
      </c>
      <c r="CL180" s="69"/>
      <c r="CM180" s="72">
        <f>IF((CK180-CL180)=0,0,(CI180-CJ180)/(CK180-CL180)*100)</f>
        <v>104.90835707238233</v>
      </c>
      <c r="CO180" s="69">
        <v>105</v>
      </c>
      <c r="CP180" s="69" t="s">
        <v>43</v>
      </c>
      <c r="CQ180" s="69">
        <v>105</v>
      </c>
      <c r="CR180" s="69">
        <v>2.5</v>
      </c>
      <c r="CS180" s="69">
        <v>107.5</v>
      </c>
      <c r="CV180" s="69">
        <v>721.6694612499864</v>
      </c>
      <c r="CW180" s="69"/>
      <c r="CX180" s="69">
        <v>752.3809541599858</v>
      </c>
      <c r="CY180" s="69"/>
      <c r="CZ180" s="69">
        <v>721.6694612499864</v>
      </c>
      <c r="DA180" s="69"/>
      <c r="DB180" s="69">
        <v>752.3809541599858</v>
      </c>
      <c r="DC180" s="69"/>
    </row>
    <row r="181" spans="1:107" s="70" customFormat="1" ht="26.25" customHeight="1">
      <c r="A181" s="1"/>
      <c r="B181" s="27"/>
      <c r="C181" s="59" t="s">
        <v>38</v>
      </c>
      <c r="D181" s="60">
        <f>ROW(C181)-13</f>
        <v>168</v>
      </c>
      <c r="E181" s="61" t="s">
        <v>406</v>
      </c>
      <c r="F181" s="61" t="s">
        <v>416</v>
      </c>
      <c r="G181" s="61" t="s">
        <v>417</v>
      </c>
      <c r="H181" s="61">
        <v>1</v>
      </c>
      <c r="I181" s="62" t="s">
        <v>409</v>
      </c>
      <c r="J181" s="63">
        <v>3</v>
      </c>
      <c r="K181" s="64">
        <v>2539.3934999999997</v>
      </c>
      <c r="L181" s="65">
        <v>104.14685506985144</v>
      </c>
      <c r="M181" s="66"/>
      <c r="N181" s="67">
        <v>104.14685506985144</v>
      </c>
      <c r="O181" s="67">
        <v>102.07351555136665</v>
      </c>
      <c r="P181" s="67">
        <v>0</v>
      </c>
      <c r="Q181" s="67">
        <v>0</v>
      </c>
      <c r="R181" s="67">
        <v>0</v>
      </c>
      <c r="S181" s="67">
        <v>104.2</v>
      </c>
      <c r="T181" s="67">
        <v>104.19002655650635</v>
      </c>
      <c r="U181" s="67">
        <v>104.13793103448275</v>
      </c>
      <c r="V181" s="68">
        <v>104.12157101811374</v>
      </c>
      <c r="W181" s="66"/>
      <c r="X181" s="67">
        <v>104.12157101811374</v>
      </c>
      <c r="Y181" s="67">
        <v>102.43671227219812</v>
      </c>
      <c r="Z181" s="67">
        <v>0</v>
      </c>
      <c r="AA181" s="67">
        <v>0</v>
      </c>
      <c r="AB181" s="67">
        <v>0</v>
      </c>
      <c r="AC181" s="67">
        <v>104.2</v>
      </c>
      <c r="AD181" s="67">
        <v>104.19002655650638</v>
      </c>
      <c r="AE181" s="67">
        <v>104.13793103448276</v>
      </c>
      <c r="AF181" s="69"/>
      <c r="AG181" s="69">
        <v>20.484568424127353</v>
      </c>
      <c r="AH181" s="69"/>
      <c r="AI181" s="69"/>
      <c r="AJ181" s="69"/>
      <c r="AK181" s="69">
        <v>2.07</v>
      </c>
      <c r="AL181" s="69"/>
      <c r="AM181" s="69"/>
      <c r="AN181" s="69">
        <v>33.88999999999999</v>
      </c>
      <c r="AO181" s="69">
        <v>435</v>
      </c>
      <c r="AP181" s="69"/>
      <c r="AQ181" s="69">
        <v>20.983718416824885</v>
      </c>
      <c r="AR181" s="69"/>
      <c r="AS181" s="69"/>
      <c r="AT181" s="69"/>
      <c r="AU181" s="69">
        <v>2.15694</v>
      </c>
      <c r="AV181" s="69"/>
      <c r="AW181" s="69"/>
      <c r="AX181" s="69">
        <v>35.31000000000001</v>
      </c>
      <c r="AY181" s="69">
        <v>453</v>
      </c>
      <c r="CA181" s="69">
        <v>32.49</v>
      </c>
      <c r="CB181" s="69">
        <v>0</v>
      </c>
      <c r="CC181" s="69">
        <v>0</v>
      </c>
      <c r="CD181" s="69">
        <v>0</v>
      </c>
      <c r="CE181" s="69">
        <v>539.235</v>
      </c>
      <c r="CF181" s="69">
        <v>1106.9685</v>
      </c>
      <c r="CG181" s="69">
        <v>860.6999999999999</v>
      </c>
      <c r="CH181" s="69">
        <v>2539.3934999999997</v>
      </c>
      <c r="CI181" s="69">
        <v>2539.3934999999997</v>
      </c>
      <c r="CJ181" s="69"/>
      <c r="CK181" s="71">
        <v>2438.2815</v>
      </c>
      <c r="CL181" s="69"/>
      <c r="CM181" s="72">
        <f>IF((CK181-CL181)=0,0,(CI181-CJ181)/(CK181-CL181)*100)</f>
        <v>104.14685506985144</v>
      </c>
      <c r="CO181" s="69">
        <v>105</v>
      </c>
      <c r="CP181" s="69" t="s">
        <v>43</v>
      </c>
      <c r="CQ181" s="69">
        <v>105</v>
      </c>
      <c r="CR181" s="69">
        <v>2.5</v>
      </c>
      <c r="CS181" s="69">
        <v>107.5</v>
      </c>
      <c r="CV181" s="69">
        <v>420.1017380000144</v>
      </c>
      <c r="CW181" s="69"/>
      <c r="CX181" s="69">
        <v>437.41652948001513</v>
      </c>
      <c r="CY181" s="69"/>
      <c r="CZ181" s="69">
        <v>420.1017380000144</v>
      </c>
      <c r="DA181" s="69"/>
      <c r="DB181" s="69">
        <v>437.41652948001513</v>
      </c>
      <c r="DC181" s="69"/>
    </row>
    <row r="182" spans="1:107" s="70" customFormat="1" ht="26.25" customHeight="1">
      <c r="A182" s="1"/>
      <c r="B182" s="27"/>
      <c r="C182" s="59" t="s">
        <v>38</v>
      </c>
      <c r="D182" s="60">
        <f>ROW(C182)-13</f>
        <v>169</v>
      </c>
      <c r="E182" s="61" t="s">
        <v>418</v>
      </c>
      <c r="F182" s="61" t="s">
        <v>418</v>
      </c>
      <c r="G182" s="61" t="s">
        <v>419</v>
      </c>
      <c r="H182" s="61">
        <v>10</v>
      </c>
      <c r="I182" s="62" t="s">
        <v>420</v>
      </c>
      <c r="J182" s="63">
        <v>3</v>
      </c>
      <c r="K182" s="64">
        <v>4676.291592</v>
      </c>
      <c r="L182" s="65">
        <v>104.8021619834487</v>
      </c>
      <c r="M182" s="66"/>
      <c r="N182" s="67">
        <v>104.8021619834487</v>
      </c>
      <c r="O182" s="67">
        <v>104.8523206751055</v>
      </c>
      <c r="P182" s="67">
        <v>105.00495540138752</v>
      </c>
      <c r="Q182" s="67">
        <v>0</v>
      </c>
      <c r="R182" s="67">
        <v>104.99985469762576</v>
      </c>
      <c r="S182" s="67">
        <v>104.05405405405406</v>
      </c>
      <c r="T182" s="67">
        <v>104.21517462866319</v>
      </c>
      <c r="U182" s="67">
        <v>0</v>
      </c>
      <c r="V182" s="68">
        <v>104.83279579935838</v>
      </c>
      <c r="W182" s="66"/>
      <c r="X182" s="67">
        <v>104.83279579935838</v>
      </c>
      <c r="Y182" s="67">
        <v>104.85232067510549</v>
      </c>
      <c r="Z182" s="67">
        <v>105.00495540138752</v>
      </c>
      <c r="AA182" s="67">
        <v>0</v>
      </c>
      <c r="AB182" s="67">
        <v>104.99985469762576</v>
      </c>
      <c r="AC182" s="67">
        <v>104.06447520196103</v>
      </c>
      <c r="AD182" s="67">
        <v>104.21517462866319</v>
      </c>
      <c r="AE182" s="67">
        <v>0</v>
      </c>
      <c r="AF182" s="69"/>
      <c r="AG182" s="69">
        <v>9.48</v>
      </c>
      <c r="AH182" s="69">
        <v>20.179999999999996</v>
      </c>
      <c r="AI182" s="69"/>
      <c r="AJ182" s="69">
        <v>2752.88</v>
      </c>
      <c r="AK182" s="69">
        <v>2.9155325054784513</v>
      </c>
      <c r="AL182" s="69"/>
      <c r="AM182" s="69"/>
      <c r="AN182" s="69">
        <v>24.909999999999997</v>
      </c>
      <c r="AO182" s="69"/>
      <c r="AP182" s="69"/>
      <c r="AQ182" s="69">
        <v>9.940000000000001</v>
      </c>
      <c r="AR182" s="69">
        <v>21.19</v>
      </c>
      <c r="AS182" s="69"/>
      <c r="AT182" s="69">
        <v>2890.52</v>
      </c>
      <c r="AU182" s="69">
        <v>3.034033601168736</v>
      </c>
      <c r="AV182" s="69"/>
      <c r="AW182" s="69"/>
      <c r="AX182" s="69">
        <v>25.96</v>
      </c>
      <c r="AY182" s="69"/>
      <c r="CA182" s="69">
        <v>108.2466</v>
      </c>
      <c r="CB182" s="69">
        <v>413.20500000000004</v>
      </c>
      <c r="CC182" s="69">
        <v>0</v>
      </c>
      <c r="CD182" s="69">
        <v>3106.1527920000003</v>
      </c>
      <c r="CE182" s="69">
        <v>508.2000000000001</v>
      </c>
      <c r="CF182" s="69">
        <v>540.4872</v>
      </c>
      <c r="CG182" s="69">
        <v>0</v>
      </c>
      <c r="CH182" s="69">
        <v>4676.291592</v>
      </c>
      <c r="CI182" s="69">
        <v>4676.291592</v>
      </c>
      <c r="CJ182" s="69"/>
      <c r="CK182" s="71">
        <v>4462.018248</v>
      </c>
      <c r="CL182" s="69"/>
      <c r="CM182" s="72">
        <f>IF((CK182-CL182)=0,0,(CI182-CJ182)/(CK182-CL182)*100)</f>
        <v>104.8021619834487</v>
      </c>
      <c r="CO182" s="69">
        <v>105</v>
      </c>
      <c r="CP182" s="69" t="s">
        <v>43</v>
      </c>
      <c r="CQ182" s="69">
        <v>105</v>
      </c>
      <c r="CR182" s="69">
        <v>2.5</v>
      </c>
      <c r="CS182" s="69">
        <v>107.5</v>
      </c>
      <c r="CV182" s="69">
        <v>13779.213585053363</v>
      </c>
      <c r="CW182" s="69"/>
      <c r="CX182" s="69">
        <v>14445.13484037644</v>
      </c>
      <c r="CY182" s="69"/>
      <c r="CZ182" s="69">
        <v>13779.213585053363</v>
      </c>
      <c r="DA182" s="69"/>
      <c r="DB182" s="69">
        <v>14445.13484037644</v>
      </c>
      <c r="DC182" s="69"/>
    </row>
    <row r="183" spans="1:107" s="70" customFormat="1" ht="26.25" customHeight="1">
      <c r="A183" s="1"/>
      <c r="B183" s="27"/>
      <c r="C183" s="59" t="s">
        <v>38</v>
      </c>
      <c r="D183" s="60">
        <f>ROW(C183)-13</f>
        <v>170</v>
      </c>
      <c r="E183" s="61" t="s">
        <v>421</v>
      </c>
      <c r="F183" s="61" t="s">
        <v>422</v>
      </c>
      <c r="G183" s="61" t="s">
        <v>423</v>
      </c>
      <c r="H183" s="61">
        <v>20</v>
      </c>
      <c r="I183" s="62" t="s">
        <v>424</v>
      </c>
      <c r="J183" s="63">
        <v>3</v>
      </c>
      <c r="K183" s="64">
        <v>2885.7772</v>
      </c>
      <c r="L183" s="65">
        <v>104.29355053606</v>
      </c>
      <c r="M183" s="66"/>
      <c r="N183" s="67">
        <v>104.29355053606</v>
      </c>
      <c r="O183" s="67">
        <v>105</v>
      </c>
      <c r="P183" s="67">
        <v>105.09554140127383</v>
      </c>
      <c r="Q183" s="67">
        <v>0</v>
      </c>
      <c r="R183" s="67">
        <v>0</v>
      </c>
      <c r="S183" s="67">
        <v>104.34782608695652</v>
      </c>
      <c r="T183" s="67">
        <v>104.19002655650635</v>
      </c>
      <c r="U183" s="67">
        <v>104.24028268551237</v>
      </c>
      <c r="V183" s="68">
        <v>103.8945046991602</v>
      </c>
      <c r="W183" s="66"/>
      <c r="X183" s="67">
        <v>103.8945046991602</v>
      </c>
      <c r="Y183" s="67">
        <v>105.11880891565346</v>
      </c>
      <c r="Z183" s="67">
        <v>105.09554140127386</v>
      </c>
      <c r="AA183" s="67">
        <v>0</v>
      </c>
      <c r="AB183" s="67">
        <v>103.38258575197887</v>
      </c>
      <c r="AC183" s="67">
        <v>104.34782608695654</v>
      </c>
      <c r="AD183" s="67">
        <v>104.19002655650638</v>
      </c>
      <c r="AE183" s="67">
        <v>104.24028268551235</v>
      </c>
      <c r="AF183" s="69"/>
      <c r="AG183" s="69">
        <v>10.148731514770303</v>
      </c>
      <c r="AH183" s="69">
        <v>3.1400000000000006</v>
      </c>
      <c r="AI183" s="69"/>
      <c r="AJ183" s="69">
        <v>1895.0000000000002</v>
      </c>
      <c r="AK183" s="69">
        <v>2.0700000000000003</v>
      </c>
      <c r="AL183" s="69"/>
      <c r="AM183" s="69"/>
      <c r="AN183" s="69">
        <v>33.89</v>
      </c>
      <c r="AO183" s="69">
        <v>566.0000000000001</v>
      </c>
      <c r="AP183" s="69"/>
      <c r="AQ183" s="69">
        <v>10.668225688374095</v>
      </c>
      <c r="AR183" s="69">
        <v>3.2999999999999994</v>
      </c>
      <c r="AS183" s="69"/>
      <c r="AT183" s="69">
        <v>1959.1000000000001</v>
      </c>
      <c r="AU183" s="69">
        <v>2.1600000000000006</v>
      </c>
      <c r="AV183" s="69"/>
      <c r="AW183" s="69"/>
      <c r="AX183" s="69">
        <v>35.31000000000001</v>
      </c>
      <c r="AY183" s="69">
        <v>590</v>
      </c>
      <c r="CA183" s="69">
        <v>163.91969999999998</v>
      </c>
      <c r="CB183" s="69">
        <v>52.56899999999999</v>
      </c>
      <c r="CC183" s="69">
        <v>0</v>
      </c>
      <c r="CD183" s="69">
        <v>0</v>
      </c>
      <c r="CE183" s="69">
        <v>382.32000000000005</v>
      </c>
      <c r="CF183" s="69">
        <v>1106.9685</v>
      </c>
      <c r="CG183" s="69">
        <v>1180</v>
      </c>
      <c r="CH183" s="69">
        <v>2885.7772</v>
      </c>
      <c r="CI183" s="69">
        <v>2885.7772</v>
      </c>
      <c r="CJ183" s="69"/>
      <c r="CK183" s="71">
        <v>2766.9757</v>
      </c>
      <c r="CL183" s="69"/>
      <c r="CM183" s="72">
        <f>IF((CK183-CL183)=0,0,(CI183-CJ183)/(CK183-CL183)*100)</f>
        <v>104.29355053606</v>
      </c>
      <c r="CO183" s="69">
        <v>105</v>
      </c>
      <c r="CP183" s="69" t="s">
        <v>43</v>
      </c>
      <c r="CQ183" s="69">
        <v>105</v>
      </c>
      <c r="CR183" s="69">
        <v>2.5</v>
      </c>
      <c r="CS183" s="69">
        <v>107.5</v>
      </c>
      <c r="CV183" s="69">
        <v>781.2904520916476</v>
      </c>
      <c r="CW183" s="69"/>
      <c r="CX183" s="69">
        <v>811.7178454624467</v>
      </c>
      <c r="CY183" s="69"/>
      <c r="CZ183" s="69">
        <v>781.2904520916476</v>
      </c>
      <c r="DA183" s="69"/>
      <c r="DB183" s="69">
        <v>811.7178454624467</v>
      </c>
      <c r="DC183" s="69"/>
    </row>
    <row r="184" spans="1:107" s="70" customFormat="1" ht="26.25" customHeight="1">
      <c r="A184" s="1"/>
      <c r="B184" s="27"/>
      <c r="C184" s="59" t="s">
        <v>38</v>
      </c>
      <c r="D184" s="60">
        <f>ROW(C184)-13</f>
        <v>171</v>
      </c>
      <c r="E184" s="61" t="s">
        <v>421</v>
      </c>
      <c r="F184" s="61" t="s">
        <v>425</v>
      </c>
      <c r="G184" s="61" t="s">
        <v>426</v>
      </c>
      <c r="H184" s="61">
        <v>20</v>
      </c>
      <c r="I184" s="62" t="s">
        <v>424</v>
      </c>
      <c r="J184" s="63">
        <v>3</v>
      </c>
      <c r="K184" s="64">
        <v>7316.5338</v>
      </c>
      <c r="L184" s="65">
        <v>104.47573166266608</v>
      </c>
      <c r="M184" s="66"/>
      <c r="N184" s="67">
        <v>104.47573166266608</v>
      </c>
      <c r="O184" s="67">
        <v>108.04184373978423</v>
      </c>
      <c r="P184" s="67">
        <v>105.01185235353876</v>
      </c>
      <c r="Q184" s="67">
        <v>0</v>
      </c>
      <c r="R184" s="67">
        <v>104.12058508740635</v>
      </c>
      <c r="S184" s="67">
        <v>104.34782608695652</v>
      </c>
      <c r="T184" s="67">
        <v>104.19002655650635</v>
      </c>
      <c r="U184" s="67">
        <v>0</v>
      </c>
      <c r="V184" s="68">
        <v>104.28050380691107</v>
      </c>
      <c r="W184" s="66"/>
      <c r="X184" s="67">
        <v>104.28050380691107</v>
      </c>
      <c r="Y184" s="67">
        <v>105.28053691046779</v>
      </c>
      <c r="Z184" s="67">
        <v>105.01185235353876</v>
      </c>
      <c r="AA184" s="67">
        <v>0</v>
      </c>
      <c r="AB184" s="67">
        <v>104.08281681125295</v>
      </c>
      <c r="AC184" s="67">
        <v>104.34782608695654</v>
      </c>
      <c r="AD184" s="67">
        <v>104.19002655650635</v>
      </c>
      <c r="AE184" s="67">
        <v>104.24028268551237</v>
      </c>
      <c r="AF184" s="69"/>
      <c r="AG184" s="69">
        <v>15.923933455840228</v>
      </c>
      <c r="AH184" s="69">
        <v>29.530000000000005</v>
      </c>
      <c r="AI184" s="69"/>
      <c r="AJ184" s="69">
        <v>2676.5819037204624</v>
      </c>
      <c r="AK184" s="69">
        <v>2.07</v>
      </c>
      <c r="AL184" s="69"/>
      <c r="AM184" s="69"/>
      <c r="AN184" s="69">
        <v>33.89</v>
      </c>
      <c r="AO184" s="69">
        <v>566</v>
      </c>
      <c r="AP184" s="69"/>
      <c r="AQ184" s="69">
        <v>16.764802639574203</v>
      </c>
      <c r="AR184" s="69">
        <v>31.01</v>
      </c>
      <c r="AS184" s="69"/>
      <c r="AT184" s="69">
        <v>2785.8618396525158</v>
      </c>
      <c r="AU184" s="69">
        <v>2.16</v>
      </c>
      <c r="AV184" s="69"/>
      <c r="AW184" s="69"/>
      <c r="AX184" s="69">
        <v>35.31</v>
      </c>
      <c r="AY184" s="69">
        <v>590</v>
      </c>
      <c r="CA184" s="69">
        <v>526.4864999999999</v>
      </c>
      <c r="CB184" s="69">
        <v>493.98929999999996</v>
      </c>
      <c r="CC184" s="69">
        <v>0</v>
      </c>
      <c r="CD184" s="69">
        <v>4806.7695</v>
      </c>
      <c r="CE184" s="69">
        <v>382.32000000000005</v>
      </c>
      <c r="CF184" s="69">
        <v>1106.9685</v>
      </c>
      <c r="CG184" s="69">
        <v>0</v>
      </c>
      <c r="CH184" s="69">
        <v>7316.5338</v>
      </c>
      <c r="CI184" s="69">
        <v>7316.5338</v>
      </c>
      <c r="CJ184" s="69"/>
      <c r="CK184" s="71">
        <v>7003.0941</v>
      </c>
      <c r="CL184" s="69"/>
      <c r="CM184" s="72">
        <f>IF((CK184-CL184)=0,0,(CI184-CJ184)/(CK184-CL184)*100)</f>
        <v>104.47573166266608</v>
      </c>
      <c r="CO184" s="69">
        <v>105</v>
      </c>
      <c r="CP184" s="69" t="s">
        <v>43</v>
      </c>
      <c r="CQ184" s="69">
        <v>105</v>
      </c>
      <c r="CR184" s="69">
        <v>2.5</v>
      </c>
      <c r="CS184" s="69">
        <v>107.5</v>
      </c>
      <c r="CV184" s="69">
        <v>1233.4870196884149</v>
      </c>
      <c r="CW184" s="69"/>
      <c r="CX184" s="69">
        <v>1286.2864785239315</v>
      </c>
      <c r="CY184" s="69"/>
      <c r="CZ184" s="69">
        <v>1233.4870196884149</v>
      </c>
      <c r="DA184" s="69"/>
      <c r="DB184" s="69">
        <v>1286.2864785239315</v>
      </c>
      <c r="DC184" s="69"/>
    </row>
    <row r="185" spans="1:107" s="70" customFormat="1" ht="26.25" customHeight="1">
      <c r="A185" s="1"/>
      <c r="B185" s="27"/>
      <c r="C185" s="59" t="s">
        <v>38</v>
      </c>
      <c r="D185" s="60">
        <f>ROW(C185)-13</f>
        <v>172</v>
      </c>
      <c r="E185" s="61" t="s">
        <v>421</v>
      </c>
      <c r="F185" s="61" t="s">
        <v>427</v>
      </c>
      <c r="G185" s="61" t="s">
        <v>428</v>
      </c>
      <c r="H185" s="61">
        <v>20</v>
      </c>
      <c r="I185" s="62" t="s">
        <v>424</v>
      </c>
      <c r="J185" s="63">
        <v>3</v>
      </c>
      <c r="K185" s="64">
        <v>6837.120399999999</v>
      </c>
      <c r="L185" s="65">
        <v>104.63978252537882</v>
      </c>
      <c r="M185" s="66"/>
      <c r="N185" s="67">
        <v>104.63978252537882</v>
      </c>
      <c r="O185" s="67">
        <v>102.44857982370226</v>
      </c>
      <c r="P185" s="67">
        <v>0</v>
      </c>
      <c r="Q185" s="67">
        <v>0</v>
      </c>
      <c r="R185" s="67">
        <v>105.0003405646562</v>
      </c>
      <c r="S185" s="67">
        <v>104.34782608695652</v>
      </c>
      <c r="T185" s="67">
        <v>104.19002655650635</v>
      </c>
      <c r="U185" s="67">
        <v>104.24028268551237</v>
      </c>
      <c r="V185" s="68">
        <v>104.209462442235</v>
      </c>
      <c r="W185" s="66"/>
      <c r="X185" s="67">
        <v>104.209462442235</v>
      </c>
      <c r="Y185" s="67">
        <v>102.94078979203418</v>
      </c>
      <c r="Z185" s="67">
        <v>0</v>
      </c>
      <c r="AA185" s="67">
        <v>0</v>
      </c>
      <c r="AB185" s="67">
        <v>105.00034056465621</v>
      </c>
      <c r="AC185" s="67">
        <v>104.34782608695652</v>
      </c>
      <c r="AD185" s="67">
        <v>104.19002655650635</v>
      </c>
      <c r="AE185" s="67">
        <v>104.24028268551237</v>
      </c>
      <c r="AF185" s="69"/>
      <c r="AG185" s="69">
        <v>20.112974611423518</v>
      </c>
      <c r="AH185" s="69"/>
      <c r="AI185" s="69"/>
      <c r="AJ185" s="69">
        <v>2349.0399999999995</v>
      </c>
      <c r="AK185" s="69">
        <v>2.0700000000000003</v>
      </c>
      <c r="AL185" s="69"/>
      <c r="AM185" s="69"/>
      <c r="AN185" s="69">
        <v>33.88999999999999</v>
      </c>
      <c r="AO185" s="69">
        <v>566.0000000000001</v>
      </c>
      <c r="AP185" s="69"/>
      <c r="AQ185" s="69">
        <v>20.704454915670684</v>
      </c>
      <c r="AR185" s="69"/>
      <c r="AS185" s="69"/>
      <c r="AT185" s="69">
        <v>2466.5</v>
      </c>
      <c r="AU185" s="69">
        <v>2.16</v>
      </c>
      <c r="AV185" s="69"/>
      <c r="AW185" s="69"/>
      <c r="AX185" s="69">
        <v>35.31</v>
      </c>
      <c r="AY185" s="69">
        <v>590.0000000000001</v>
      </c>
      <c r="CA185" s="69">
        <v>158.7828</v>
      </c>
      <c r="CB185" s="69">
        <v>0</v>
      </c>
      <c r="CC185" s="69">
        <v>0</v>
      </c>
      <c r="CD185" s="69">
        <v>4009.0490999999993</v>
      </c>
      <c r="CE185" s="69">
        <v>382.32000000000005</v>
      </c>
      <c r="CF185" s="69">
        <v>1106.9685</v>
      </c>
      <c r="CG185" s="69">
        <v>1180</v>
      </c>
      <c r="CH185" s="69">
        <v>6837.120399999999</v>
      </c>
      <c r="CI185" s="69">
        <v>6837.120399999999</v>
      </c>
      <c r="CJ185" s="69"/>
      <c r="CK185" s="71">
        <v>6533.958916</v>
      </c>
      <c r="CL185" s="69"/>
      <c r="CM185" s="72">
        <f>IF((CK185-CL185)=0,0,(CI185-CJ185)/(CK185-CL185)*100)</f>
        <v>104.63978252537882</v>
      </c>
      <c r="CO185" s="69">
        <v>105</v>
      </c>
      <c r="CP185" s="69" t="s">
        <v>43</v>
      </c>
      <c r="CQ185" s="69">
        <v>105</v>
      </c>
      <c r="CR185" s="69">
        <v>2.5</v>
      </c>
      <c r="CS185" s="69">
        <v>107.5</v>
      </c>
      <c r="CV185" s="69">
        <v>1130.8345741186668</v>
      </c>
      <c r="CW185" s="69"/>
      <c r="CX185" s="69">
        <v>1178.4366308</v>
      </c>
      <c r="CY185" s="69"/>
      <c r="CZ185" s="69">
        <v>1130.8345741186668</v>
      </c>
      <c r="DA185" s="69"/>
      <c r="DB185" s="69">
        <v>1178.4366308</v>
      </c>
      <c r="DC185" s="69"/>
    </row>
    <row r="186" spans="1:107" s="70" customFormat="1" ht="26.25" customHeight="1">
      <c r="A186" s="1"/>
      <c r="B186" s="27"/>
      <c r="C186" s="59" t="s">
        <v>38</v>
      </c>
      <c r="D186" s="60">
        <f>ROW(C186)-13</f>
        <v>173</v>
      </c>
      <c r="E186" s="61" t="s">
        <v>421</v>
      </c>
      <c r="F186" s="61" t="s">
        <v>429</v>
      </c>
      <c r="G186" s="61" t="s">
        <v>430</v>
      </c>
      <c r="H186" s="61">
        <v>20</v>
      </c>
      <c r="I186" s="62" t="s">
        <v>424</v>
      </c>
      <c r="J186" s="63">
        <v>3</v>
      </c>
      <c r="K186" s="64">
        <v>6171.223499999999</v>
      </c>
      <c r="L186" s="65">
        <v>104.81280524987054</v>
      </c>
      <c r="M186" s="66"/>
      <c r="N186" s="67">
        <v>104.81280524987054</v>
      </c>
      <c r="O186" s="67">
        <v>105.01128668171557</v>
      </c>
      <c r="P186" s="67">
        <v>104.983865184654</v>
      </c>
      <c r="Q186" s="67">
        <v>0</v>
      </c>
      <c r="R186" s="67">
        <v>105.00014156686204</v>
      </c>
      <c r="S186" s="67">
        <v>104.34782608695652</v>
      </c>
      <c r="T186" s="67">
        <v>104.19002655650635</v>
      </c>
      <c r="U186" s="67">
        <v>0</v>
      </c>
      <c r="V186" s="68">
        <v>104.45669397914361</v>
      </c>
      <c r="W186" s="66"/>
      <c r="X186" s="67">
        <v>104.45669397914361</v>
      </c>
      <c r="Y186" s="67">
        <v>104.63960712949194</v>
      </c>
      <c r="Z186" s="67">
        <v>104.99004427235288</v>
      </c>
      <c r="AA186" s="67">
        <v>0</v>
      </c>
      <c r="AB186" s="67">
        <v>105.00014156686206</v>
      </c>
      <c r="AC186" s="67">
        <v>104.34782608695654</v>
      </c>
      <c r="AD186" s="67">
        <v>104.18891129277885</v>
      </c>
      <c r="AE186" s="67">
        <v>104.24028268551237</v>
      </c>
      <c r="AF186" s="69"/>
      <c r="AG186" s="69">
        <v>23.23375708111979</v>
      </c>
      <c r="AH186" s="69">
        <v>29.10480450616781</v>
      </c>
      <c r="AI186" s="69"/>
      <c r="AJ186" s="69">
        <v>3531.8999999999996</v>
      </c>
      <c r="AK186" s="69">
        <v>2.07</v>
      </c>
      <c r="AL186" s="69"/>
      <c r="AM186" s="69">
        <v>24.909999999999997</v>
      </c>
      <c r="AN186" s="69">
        <v>33.88999999999999</v>
      </c>
      <c r="AO186" s="69">
        <v>566</v>
      </c>
      <c r="AP186" s="69"/>
      <c r="AQ186" s="69">
        <v>24.311712131104265</v>
      </c>
      <c r="AR186" s="69">
        <v>30.557147136407345</v>
      </c>
      <c r="AS186" s="69"/>
      <c r="AT186" s="69">
        <v>3708.500000000001</v>
      </c>
      <c r="AU186" s="69">
        <v>2.1600000000000006</v>
      </c>
      <c r="AV186" s="69"/>
      <c r="AW186" s="69">
        <v>25.949999999999996</v>
      </c>
      <c r="AX186" s="69">
        <v>35.31</v>
      </c>
      <c r="AY186" s="69">
        <v>590.0000000000001</v>
      </c>
      <c r="CA186" s="69">
        <v>370.5318</v>
      </c>
      <c r="CB186" s="69">
        <v>466.43039999999996</v>
      </c>
      <c r="CC186" s="69">
        <v>0</v>
      </c>
      <c r="CD186" s="69">
        <v>3844.9727999999996</v>
      </c>
      <c r="CE186" s="69">
        <v>382.32000000000005</v>
      </c>
      <c r="CF186" s="69">
        <v>1106.9685</v>
      </c>
      <c r="CG186" s="69">
        <v>0</v>
      </c>
      <c r="CH186" s="69">
        <v>6171.223499999999</v>
      </c>
      <c r="CI186" s="69">
        <v>6171.223499999999</v>
      </c>
      <c r="CJ186" s="69"/>
      <c r="CK186" s="71">
        <v>5887.85262</v>
      </c>
      <c r="CL186" s="69"/>
      <c r="CM186" s="72">
        <f>IF((CK186-CL186)=0,0,(CI186-CJ186)/(CK186-CL186)*100)</f>
        <v>104.81280524987054</v>
      </c>
      <c r="CO186" s="69">
        <v>105</v>
      </c>
      <c r="CP186" s="69" t="s">
        <v>43</v>
      </c>
      <c r="CQ186" s="69">
        <v>105</v>
      </c>
      <c r="CR186" s="69">
        <v>2.5</v>
      </c>
      <c r="CS186" s="69">
        <v>107.5</v>
      </c>
      <c r="CV186" s="69">
        <v>4619.092651938332</v>
      </c>
      <c r="CW186" s="69"/>
      <c r="CX186" s="69">
        <v>4824.951476048333</v>
      </c>
      <c r="CY186" s="69"/>
      <c r="CZ186" s="69">
        <v>4619.092651938332</v>
      </c>
      <c r="DA186" s="69"/>
      <c r="DB186" s="69">
        <v>4824.951476048333</v>
      </c>
      <c r="DC186" s="69"/>
    </row>
    <row r="187" spans="1:107" s="70" customFormat="1" ht="26.25" customHeight="1">
      <c r="A187" s="1"/>
      <c r="B187" s="27"/>
      <c r="C187" s="59" t="s">
        <v>38</v>
      </c>
      <c r="D187" s="60">
        <f>ROW(C187)-13</f>
        <v>174</v>
      </c>
      <c r="E187" s="61" t="s">
        <v>421</v>
      </c>
      <c r="F187" s="61" t="s">
        <v>431</v>
      </c>
      <c r="G187" s="61" t="s">
        <v>432</v>
      </c>
      <c r="H187" s="61">
        <v>20</v>
      </c>
      <c r="I187" s="62" t="s">
        <v>424</v>
      </c>
      <c r="J187" s="63">
        <v>3</v>
      </c>
      <c r="K187" s="64">
        <v>5011.858620000001</v>
      </c>
      <c r="L187" s="65">
        <v>104.6636338040588</v>
      </c>
      <c r="M187" s="66"/>
      <c r="N187" s="67">
        <v>104.6636338040588</v>
      </c>
      <c r="O187" s="67">
        <v>105.02471169686989</v>
      </c>
      <c r="P187" s="67">
        <v>103.90047074646942</v>
      </c>
      <c r="Q187" s="67">
        <v>0</v>
      </c>
      <c r="R187" s="67">
        <v>105.00006320127078</v>
      </c>
      <c r="S187" s="67">
        <v>104.34782608695652</v>
      </c>
      <c r="T187" s="67">
        <v>104.19002655650635</v>
      </c>
      <c r="U187" s="67">
        <v>0</v>
      </c>
      <c r="V187" s="68">
        <v>104.50354711869268</v>
      </c>
      <c r="W187" s="66"/>
      <c r="X187" s="67">
        <v>104.50354711869268</v>
      </c>
      <c r="Y187" s="67">
        <v>104.8932703749148</v>
      </c>
      <c r="Z187" s="67">
        <v>104.72978668558426</v>
      </c>
      <c r="AA187" s="67">
        <v>0</v>
      </c>
      <c r="AB187" s="67">
        <v>104.86957473210956</v>
      </c>
      <c r="AC187" s="67">
        <v>104.34782608695654</v>
      </c>
      <c r="AD187" s="67">
        <v>104.1773780423621</v>
      </c>
      <c r="AE187" s="67">
        <v>104.24028268551235</v>
      </c>
      <c r="AF187" s="69"/>
      <c r="AG187" s="69">
        <v>12.859501077456443</v>
      </c>
      <c r="AH187" s="69">
        <v>16.53391273626817</v>
      </c>
      <c r="AI187" s="69"/>
      <c r="AJ187" s="69">
        <v>2350.3312491187667</v>
      </c>
      <c r="AK187" s="69">
        <v>2.07</v>
      </c>
      <c r="AL187" s="69"/>
      <c r="AM187" s="69">
        <v>24.909999999999997</v>
      </c>
      <c r="AN187" s="69">
        <v>33.88999999999999</v>
      </c>
      <c r="AO187" s="69">
        <v>566</v>
      </c>
      <c r="AP187" s="69"/>
      <c r="AQ187" s="69">
        <v>13.488751234041471</v>
      </c>
      <c r="AR187" s="69">
        <v>17.315931539474303</v>
      </c>
      <c r="AS187" s="69"/>
      <c r="AT187" s="69">
        <v>2464.7823857467292</v>
      </c>
      <c r="AU187" s="69">
        <v>2.16</v>
      </c>
      <c r="AV187" s="69"/>
      <c r="AW187" s="69">
        <v>25.949999999999996</v>
      </c>
      <c r="AX187" s="69">
        <v>35.31</v>
      </c>
      <c r="AY187" s="69">
        <v>590</v>
      </c>
      <c r="CA187" s="69">
        <v>406.21500000000003</v>
      </c>
      <c r="CB187" s="69">
        <v>492.23699999999997</v>
      </c>
      <c r="CC187" s="69">
        <v>0</v>
      </c>
      <c r="CD187" s="69">
        <v>2624.11812</v>
      </c>
      <c r="CE187" s="69">
        <v>382.32000000000005</v>
      </c>
      <c r="CF187" s="69">
        <v>1106.9685</v>
      </c>
      <c r="CG187" s="69">
        <v>0</v>
      </c>
      <c r="CH187" s="69">
        <v>5011.858620000001</v>
      </c>
      <c r="CI187" s="69">
        <v>5011.858620000001</v>
      </c>
      <c r="CJ187" s="69"/>
      <c r="CK187" s="71">
        <v>4788.53871</v>
      </c>
      <c r="CL187" s="69"/>
      <c r="CM187" s="72">
        <f>IF((CK187-CL187)=0,0,(CI187-CJ187)/(CK187-CL187)*100)</f>
        <v>104.6636338040588</v>
      </c>
      <c r="CO187" s="69">
        <v>105</v>
      </c>
      <c r="CP187" s="69" t="s">
        <v>43</v>
      </c>
      <c r="CQ187" s="69">
        <v>105</v>
      </c>
      <c r="CR187" s="69">
        <v>2.5</v>
      </c>
      <c r="CS187" s="69">
        <v>107.5</v>
      </c>
      <c r="CV187" s="69">
        <v>3810.3204638083976</v>
      </c>
      <c r="CW187" s="69"/>
      <c r="CX187" s="69">
        <v>3981.920041269198</v>
      </c>
      <c r="CY187" s="69"/>
      <c r="CZ187" s="69">
        <v>3810.3204638083976</v>
      </c>
      <c r="DA187" s="69"/>
      <c r="DB187" s="69">
        <v>3981.920041269198</v>
      </c>
      <c r="DC187" s="69"/>
    </row>
    <row r="188" spans="1:107" s="70" customFormat="1" ht="26.25" customHeight="1">
      <c r="A188" s="1"/>
      <c r="B188" s="27"/>
      <c r="C188" s="59" t="s">
        <v>38</v>
      </c>
      <c r="D188" s="60">
        <f>ROW(C188)-13</f>
        <v>175</v>
      </c>
      <c r="E188" s="61" t="s">
        <v>421</v>
      </c>
      <c r="F188" s="61" t="s">
        <v>433</v>
      </c>
      <c r="G188" s="61" t="s">
        <v>434</v>
      </c>
      <c r="H188" s="61">
        <v>20</v>
      </c>
      <c r="I188" s="62" t="s">
        <v>424</v>
      </c>
      <c r="J188" s="63">
        <v>3</v>
      </c>
      <c r="K188" s="64">
        <v>4851.0891</v>
      </c>
      <c r="L188" s="65">
        <v>104.37015029800132</v>
      </c>
      <c r="M188" s="66"/>
      <c r="N188" s="67">
        <v>104.37015029800132</v>
      </c>
      <c r="O188" s="67">
        <v>108.04184373978423</v>
      </c>
      <c r="P188" s="67">
        <v>105.01587301587298</v>
      </c>
      <c r="Q188" s="67">
        <v>0</v>
      </c>
      <c r="R188" s="67">
        <v>104.12058508740634</v>
      </c>
      <c r="S188" s="67">
        <v>0</v>
      </c>
      <c r="T188" s="67">
        <v>104.19002655650635</v>
      </c>
      <c r="U188" s="67">
        <v>0</v>
      </c>
      <c r="V188" s="68">
        <v>104.27275120672064</v>
      </c>
      <c r="W188" s="66"/>
      <c r="X188" s="67">
        <v>104.27275120672064</v>
      </c>
      <c r="Y188" s="67">
        <v>105.63838523523034</v>
      </c>
      <c r="Z188" s="67">
        <v>105.01374669148382</v>
      </c>
      <c r="AA188" s="67">
        <v>0</v>
      </c>
      <c r="AB188" s="67">
        <v>104.13980674606285</v>
      </c>
      <c r="AC188" s="67">
        <v>104.34782608695654</v>
      </c>
      <c r="AD188" s="67">
        <v>104.18689065697819</v>
      </c>
      <c r="AE188" s="67">
        <v>104.24028268551237</v>
      </c>
      <c r="AF188" s="69"/>
      <c r="AG188" s="69">
        <v>26.222679994125283</v>
      </c>
      <c r="AH188" s="69">
        <v>31.41134264740706</v>
      </c>
      <c r="AI188" s="69"/>
      <c r="AJ188" s="69">
        <v>2788.450585222027</v>
      </c>
      <c r="AK188" s="69">
        <v>2.07</v>
      </c>
      <c r="AL188" s="69"/>
      <c r="AM188" s="69">
        <v>24.909999999999997</v>
      </c>
      <c r="AN188" s="69">
        <v>33.89</v>
      </c>
      <c r="AO188" s="69">
        <v>566</v>
      </c>
      <c r="AP188" s="69"/>
      <c r="AQ188" s="69">
        <v>27.701215711195747</v>
      </c>
      <c r="AR188" s="69">
        <v>32.98622780014208</v>
      </c>
      <c r="AS188" s="69"/>
      <c r="AT188" s="69">
        <v>2903.8870506596777</v>
      </c>
      <c r="AU188" s="69">
        <v>2.1600000000000006</v>
      </c>
      <c r="AV188" s="69"/>
      <c r="AW188" s="69">
        <v>25.949999999999996</v>
      </c>
      <c r="AX188" s="69">
        <v>35.31000000000001</v>
      </c>
      <c r="AY188" s="69">
        <v>590</v>
      </c>
      <c r="CA188" s="69">
        <v>175.49549999999996</v>
      </c>
      <c r="CB188" s="69">
        <v>526.9643999999998</v>
      </c>
      <c r="CC188" s="69">
        <v>0</v>
      </c>
      <c r="CD188" s="69">
        <v>3041.6607000000004</v>
      </c>
      <c r="CE188" s="69">
        <v>0</v>
      </c>
      <c r="CF188" s="69">
        <v>1106.9685</v>
      </c>
      <c r="CG188" s="69">
        <v>0</v>
      </c>
      <c r="CH188" s="69">
        <v>4851.0891</v>
      </c>
      <c r="CI188" s="69">
        <v>4851.0891</v>
      </c>
      <c r="CJ188" s="69"/>
      <c r="CK188" s="71">
        <v>4647.966</v>
      </c>
      <c r="CL188" s="69"/>
      <c r="CM188" s="72">
        <f>IF((CK188-CL188)=0,0,(CI188-CJ188)/(CK188-CL188)*100)</f>
        <v>104.37015029800132</v>
      </c>
      <c r="CO188" s="69">
        <v>105</v>
      </c>
      <c r="CP188" s="69" t="s">
        <v>43</v>
      </c>
      <c r="CQ188" s="69">
        <v>105</v>
      </c>
      <c r="CR188" s="69">
        <v>2.5</v>
      </c>
      <c r="CS188" s="69">
        <v>107.5</v>
      </c>
      <c r="CV188" s="69">
        <v>2005.6495327274656</v>
      </c>
      <c r="CW188" s="69"/>
      <c r="CX188" s="69">
        <v>2091.345947339665</v>
      </c>
      <c r="CY188" s="69"/>
      <c r="CZ188" s="69">
        <v>2005.6495327274656</v>
      </c>
      <c r="DA188" s="69"/>
      <c r="DB188" s="69">
        <v>2091.345947339665</v>
      </c>
      <c r="DC188" s="69"/>
    </row>
    <row r="189" spans="1:107" s="70" customFormat="1" ht="26.25" customHeight="1">
      <c r="A189" s="1"/>
      <c r="B189" s="27"/>
      <c r="C189" s="59" t="s">
        <v>38</v>
      </c>
      <c r="D189" s="60">
        <f>ROW(C189)-13</f>
        <v>176</v>
      </c>
      <c r="E189" s="61" t="s">
        <v>421</v>
      </c>
      <c r="F189" s="61" t="s">
        <v>435</v>
      </c>
      <c r="G189" s="61" t="s">
        <v>436</v>
      </c>
      <c r="H189" s="61">
        <v>20</v>
      </c>
      <c r="I189" s="62" t="s">
        <v>424</v>
      </c>
      <c r="J189" s="63">
        <v>3</v>
      </c>
      <c r="K189" s="64">
        <v>8913.776104</v>
      </c>
      <c r="L189" s="65">
        <v>104.87621098242788</v>
      </c>
      <c r="M189" s="66"/>
      <c r="N189" s="67">
        <v>104.87621098242788</v>
      </c>
      <c r="O189" s="67">
        <v>104.9277510188959</v>
      </c>
      <c r="P189" s="67">
        <v>105.01002004008014</v>
      </c>
      <c r="Q189" s="67">
        <v>0</v>
      </c>
      <c r="R189" s="67">
        <v>104.99998712736954</v>
      </c>
      <c r="S189" s="67">
        <v>104.05405405405406</v>
      </c>
      <c r="T189" s="67">
        <v>104.19002655650635</v>
      </c>
      <c r="U189" s="67">
        <v>0</v>
      </c>
      <c r="V189" s="68">
        <v>104.61619279154652</v>
      </c>
      <c r="W189" s="66"/>
      <c r="X189" s="67">
        <v>104.61619279154652</v>
      </c>
      <c r="Y189" s="67">
        <v>106.75725815589358</v>
      </c>
      <c r="Z189" s="67">
        <v>104.09399975122983</v>
      </c>
      <c r="AA189" s="67">
        <v>0</v>
      </c>
      <c r="AB189" s="67">
        <v>105.46048802332722</v>
      </c>
      <c r="AC189" s="67">
        <v>104.05405405405408</v>
      </c>
      <c r="AD189" s="67">
        <v>104.18648636113137</v>
      </c>
      <c r="AE189" s="67">
        <v>104.24028268551235</v>
      </c>
      <c r="AF189" s="69"/>
      <c r="AG189" s="69">
        <v>28.955285924703183</v>
      </c>
      <c r="AH189" s="69">
        <v>30.63794721315789</v>
      </c>
      <c r="AI189" s="69"/>
      <c r="AJ189" s="69">
        <v>2965.0662861855703</v>
      </c>
      <c r="AK189" s="69">
        <v>2.9599999999999995</v>
      </c>
      <c r="AL189" s="69"/>
      <c r="AM189" s="69">
        <v>24.909999999999997</v>
      </c>
      <c r="AN189" s="69">
        <v>33.89</v>
      </c>
      <c r="AO189" s="69">
        <v>566</v>
      </c>
      <c r="AP189" s="69"/>
      <c r="AQ189" s="69">
        <v>30.911869344412498</v>
      </c>
      <c r="AR189" s="69">
        <v>31.892264695846503</v>
      </c>
      <c r="AS189" s="69"/>
      <c r="AT189" s="69">
        <v>3126.973375626446</v>
      </c>
      <c r="AU189" s="69">
        <v>3.0799999999999996</v>
      </c>
      <c r="AV189" s="69"/>
      <c r="AW189" s="69">
        <v>25.949999999999996</v>
      </c>
      <c r="AX189" s="69">
        <v>35.31000000000001</v>
      </c>
      <c r="AY189" s="69">
        <v>590</v>
      </c>
      <c r="CA189" s="69">
        <v>451.1376</v>
      </c>
      <c r="CB189" s="69">
        <v>500.83919999999995</v>
      </c>
      <c r="CC189" s="69">
        <v>0</v>
      </c>
      <c r="CD189" s="69">
        <v>6673.110804</v>
      </c>
      <c r="CE189" s="69">
        <v>181.72</v>
      </c>
      <c r="CF189" s="69">
        <v>1106.9685</v>
      </c>
      <c r="CG189" s="69">
        <v>0</v>
      </c>
      <c r="CH189" s="69">
        <v>8913.776104</v>
      </c>
      <c r="CI189" s="69">
        <v>8913.776104</v>
      </c>
      <c r="CJ189" s="69"/>
      <c r="CK189" s="71">
        <v>8499.330802</v>
      </c>
      <c r="CL189" s="69"/>
      <c r="CM189" s="72">
        <f>IF((CK189-CL189)=0,0,(CI189-CJ189)/(CK189-CL189)*100)</f>
        <v>104.87621098242788</v>
      </c>
      <c r="CO189" s="69">
        <v>105</v>
      </c>
      <c r="CP189" s="69" t="s">
        <v>43</v>
      </c>
      <c r="CQ189" s="69">
        <v>105</v>
      </c>
      <c r="CR189" s="69">
        <v>2.5</v>
      </c>
      <c r="CS189" s="69">
        <v>107.5</v>
      </c>
      <c r="CV189" s="69">
        <v>3673.5639554724116</v>
      </c>
      <c r="CW189" s="69"/>
      <c r="CX189" s="69">
        <v>3843.1427499777806</v>
      </c>
      <c r="CY189" s="69"/>
      <c r="CZ189" s="69">
        <v>3673.5639554724116</v>
      </c>
      <c r="DA189" s="69"/>
      <c r="DB189" s="69">
        <v>3843.1427499777806</v>
      </c>
      <c r="DC189" s="69"/>
    </row>
    <row r="190" spans="1:107" s="70" customFormat="1" ht="26.25" customHeight="1">
      <c r="A190" s="1"/>
      <c r="B190" s="27"/>
      <c r="C190" s="59" t="s">
        <v>38</v>
      </c>
      <c r="D190" s="60">
        <f>ROW(C190)-13</f>
        <v>177</v>
      </c>
      <c r="E190" s="61" t="s">
        <v>421</v>
      </c>
      <c r="F190" s="61" t="s">
        <v>437</v>
      </c>
      <c r="G190" s="61" t="s">
        <v>438</v>
      </c>
      <c r="H190" s="61">
        <v>20</v>
      </c>
      <c r="I190" s="62" t="s">
        <v>424</v>
      </c>
      <c r="J190" s="63">
        <v>3</v>
      </c>
      <c r="K190" s="64">
        <v>8285.129952</v>
      </c>
      <c r="L190" s="65">
        <v>104.70800045911963</v>
      </c>
      <c r="M190" s="66"/>
      <c r="N190" s="67">
        <v>104.70800045911963</v>
      </c>
      <c r="O190" s="67">
        <v>103.89730900092793</v>
      </c>
      <c r="P190" s="67">
        <v>104.20904945633112</v>
      </c>
      <c r="Q190" s="67">
        <v>104.99614197530862</v>
      </c>
      <c r="R190" s="67">
        <v>105.00013084780657</v>
      </c>
      <c r="S190" s="67">
        <v>104.05405405405406</v>
      </c>
      <c r="T190" s="67">
        <v>104.19002655650635</v>
      </c>
      <c r="U190" s="67">
        <v>0</v>
      </c>
      <c r="V190" s="68">
        <v>104.49015997499474</v>
      </c>
      <c r="W190" s="66"/>
      <c r="X190" s="67">
        <v>104.49015997499474</v>
      </c>
      <c r="Y190" s="67">
        <v>103.77095484990552</v>
      </c>
      <c r="Z190" s="67">
        <v>104.34390299784812</v>
      </c>
      <c r="AA190" s="67">
        <v>104.99982826069225</v>
      </c>
      <c r="AB190" s="67">
        <v>104.86553280643372</v>
      </c>
      <c r="AC190" s="67">
        <v>104.05405405405406</v>
      </c>
      <c r="AD190" s="67">
        <v>104.1827937028176</v>
      </c>
      <c r="AE190" s="67">
        <v>104.24028268551237</v>
      </c>
      <c r="AF190" s="69"/>
      <c r="AG190" s="69">
        <v>25.90583838883303</v>
      </c>
      <c r="AH190" s="69">
        <v>25.666387574987805</v>
      </c>
      <c r="AI190" s="69">
        <v>135.5579244775932</v>
      </c>
      <c r="AJ190" s="69">
        <v>2379.312213904259</v>
      </c>
      <c r="AK190" s="69">
        <v>2.9599999999999995</v>
      </c>
      <c r="AL190" s="69"/>
      <c r="AM190" s="69">
        <v>24.91</v>
      </c>
      <c r="AN190" s="69">
        <v>33.89</v>
      </c>
      <c r="AO190" s="69">
        <v>566</v>
      </c>
      <c r="AP190" s="69"/>
      <c r="AQ190" s="69">
        <v>26.882735857965415</v>
      </c>
      <c r="AR190" s="69">
        <v>26.78131055429702</v>
      </c>
      <c r="AS190" s="69">
        <v>142.33558789523173</v>
      </c>
      <c r="AT190" s="69">
        <v>2495.0784302392544</v>
      </c>
      <c r="AU190" s="69">
        <v>3.08</v>
      </c>
      <c r="AV190" s="69"/>
      <c r="AW190" s="69">
        <v>25.95</v>
      </c>
      <c r="AX190" s="69">
        <v>35.31</v>
      </c>
      <c r="AY190" s="69">
        <v>590.0000000000001</v>
      </c>
      <c r="CA190" s="69">
        <v>417.18780000000004</v>
      </c>
      <c r="CB190" s="69">
        <v>666.6924</v>
      </c>
      <c r="CC190" s="69">
        <v>1636.1658</v>
      </c>
      <c r="CD190" s="69">
        <v>3912.9554519999997</v>
      </c>
      <c r="CE190" s="69">
        <v>545.16</v>
      </c>
      <c r="CF190" s="69">
        <v>1106.9685</v>
      </c>
      <c r="CG190" s="69">
        <v>0</v>
      </c>
      <c r="CH190" s="69">
        <v>8285.129952</v>
      </c>
      <c r="CI190" s="69">
        <v>8285.129952</v>
      </c>
      <c r="CJ190" s="69"/>
      <c r="CK190" s="71">
        <v>7912.604495999999</v>
      </c>
      <c r="CL190" s="69"/>
      <c r="CM190" s="72">
        <f>IF((CK190-CL190)=0,0,(CI190-CJ190)/(CK190-CL190)*100)</f>
        <v>104.70800045911963</v>
      </c>
      <c r="CO190" s="69">
        <v>105</v>
      </c>
      <c r="CP190" s="69" t="s">
        <v>43</v>
      </c>
      <c r="CQ190" s="69">
        <v>105</v>
      </c>
      <c r="CR190" s="69">
        <v>2.5</v>
      </c>
      <c r="CS190" s="69">
        <v>107.5</v>
      </c>
      <c r="CV190" s="69">
        <v>5955.15916265265</v>
      </c>
      <c r="CW190" s="69"/>
      <c r="CX190" s="69">
        <v>6222.555335821311</v>
      </c>
      <c r="CY190" s="69"/>
      <c r="CZ190" s="69">
        <v>5955.15916265265</v>
      </c>
      <c r="DA190" s="69"/>
      <c r="DB190" s="69">
        <v>6222.555335821311</v>
      </c>
      <c r="DC190" s="69"/>
    </row>
    <row r="191" spans="1:107" s="70" customFormat="1" ht="26.25" customHeight="1">
      <c r="A191" s="1"/>
      <c r="B191" s="27"/>
      <c r="C191" s="59" t="s">
        <v>38</v>
      </c>
      <c r="D191" s="60">
        <f>ROW(C191)-13</f>
        <v>178</v>
      </c>
      <c r="E191" s="61" t="s">
        <v>421</v>
      </c>
      <c r="F191" s="61" t="s">
        <v>355</v>
      </c>
      <c r="G191" s="61" t="s">
        <v>439</v>
      </c>
      <c r="H191" s="61">
        <v>20</v>
      </c>
      <c r="I191" s="62" t="s">
        <v>424</v>
      </c>
      <c r="J191" s="63">
        <v>3</v>
      </c>
      <c r="K191" s="64">
        <v>3975.647382</v>
      </c>
      <c r="L191" s="65">
        <v>104.7704880074007</v>
      </c>
      <c r="M191" s="66"/>
      <c r="N191" s="67">
        <v>104.7704880074007</v>
      </c>
      <c r="O191" s="67">
        <v>104.98374864572047</v>
      </c>
      <c r="P191" s="67">
        <v>104.97646267652992</v>
      </c>
      <c r="Q191" s="67">
        <v>0</v>
      </c>
      <c r="R191" s="67">
        <v>105</v>
      </c>
      <c r="S191" s="67">
        <v>0</v>
      </c>
      <c r="T191" s="67">
        <v>104.19002655650635</v>
      </c>
      <c r="U191" s="67">
        <v>0</v>
      </c>
      <c r="V191" s="68">
        <v>104.26707857517681</v>
      </c>
      <c r="W191" s="66"/>
      <c r="X191" s="67">
        <v>104.26707857517681</v>
      </c>
      <c r="Y191" s="67">
        <v>104.90775742343483</v>
      </c>
      <c r="Z191" s="67">
        <v>104.91621755198786</v>
      </c>
      <c r="AA191" s="67">
        <v>0</v>
      </c>
      <c r="AB191" s="67">
        <v>104.7133444731803</v>
      </c>
      <c r="AC191" s="67">
        <v>104.34782608695652</v>
      </c>
      <c r="AD191" s="67">
        <v>104.1754402732076</v>
      </c>
      <c r="AE191" s="67">
        <v>104.24028268551237</v>
      </c>
      <c r="AF191" s="69"/>
      <c r="AG191" s="69">
        <v>18.781401123352456</v>
      </c>
      <c r="AH191" s="69">
        <v>15.081307785923094</v>
      </c>
      <c r="AI191" s="69"/>
      <c r="AJ191" s="69">
        <v>1347.0073481010209</v>
      </c>
      <c r="AK191" s="69">
        <v>2.0700000000000003</v>
      </c>
      <c r="AL191" s="69"/>
      <c r="AM191" s="69">
        <v>24.909999999999997</v>
      </c>
      <c r="AN191" s="69">
        <v>33.89</v>
      </c>
      <c r="AO191" s="69">
        <v>566</v>
      </c>
      <c r="AP191" s="69"/>
      <c r="AQ191" s="69">
        <v>19.703146731208854</v>
      </c>
      <c r="AR191" s="69">
        <v>15.822737686363956</v>
      </c>
      <c r="AS191" s="69"/>
      <c r="AT191" s="69">
        <v>1410.4964444960726</v>
      </c>
      <c r="AU191" s="69">
        <v>2.16</v>
      </c>
      <c r="AV191" s="69"/>
      <c r="AW191" s="69">
        <v>25.95</v>
      </c>
      <c r="AX191" s="69">
        <v>35.31</v>
      </c>
      <c r="AY191" s="69">
        <v>590</v>
      </c>
      <c r="CA191" s="69">
        <v>308.72339999999997</v>
      </c>
      <c r="CB191" s="69">
        <v>248.66729999999995</v>
      </c>
      <c r="CC191" s="69">
        <v>0</v>
      </c>
      <c r="CD191" s="69">
        <v>2311.2881820000002</v>
      </c>
      <c r="CE191" s="69">
        <v>0</v>
      </c>
      <c r="CF191" s="69">
        <v>1106.9685</v>
      </c>
      <c r="CG191" s="69">
        <v>0</v>
      </c>
      <c r="CH191" s="69">
        <v>3975.647382</v>
      </c>
      <c r="CI191" s="69">
        <v>3975.647382</v>
      </c>
      <c r="CJ191" s="69"/>
      <c r="CK191" s="71">
        <v>3794.6252400000003</v>
      </c>
      <c r="CL191" s="69"/>
      <c r="CM191" s="72">
        <f>IF((CK191-CL191)=0,0,(CI191-CJ191)/(CK191-CL191)*100)</f>
        <v>104.7704880074007</v>
      </c>
      <c r="CO191" s="69">
        <v>105</v>
      </c>
      <c r="CP191" s="69" t="s">
        <v>43</v>
      </c>
      <c r="CQ191" s="69">
        <v>105</v>
      </c>
      <c r="CR191" s="69">
        <v>2.5</v>
      </c>
      <c r="CS191" s="69">
        <v>107.5</v>
      </c>
      <c r="CV191" s="69">
        <v>4303.333592707331</v>
      </c>
      <c r="CW191" s="69"/>
      <c r="CX191" s="69">
        <v>4486.960218460132</v>
      </c>
      <c r="CY191" s="69"/>
      <c r="CZ191" s="69">
        <v>4303.333592707331</v>
      </c>
      <c r="DA191" s="69"/>
      <c r="DB191" s="69">
        <v>4486.960218460132</v>
      </c>
      <c r="DC191" s="69"/>
    </row>
    <row r="192" spans="1:107" s="70" customFormat="1" ht="26.25" customHeight="1">
      <c r="A192" s="1"/>
      <c r="B192" s="27"/>
      <c r="C192" s="59" t="s">
        <v>38</v>
      </c>
      <c r="D192" s="60">
        <f>ROW(C192)-13</f>
        <v>179</v>
      </c>
      <c r="E192" s="61" t="s">
        <v>440</v>
      </c>
      <c r="F192" s="61" t="s">
        <v>441</v>
      </c>
      <c r="G192" s="61" t="s">
        <v>442</v>
      </c>
      <c r="H192" s="61">
        <v>25</v>
      </c>
      <c r="I192" s="62" t="s">
        <v>443</v>
      </c>
      <c r="J192" s="63">
        <v>3</v>
      </c>
      <c r="K192" s="64">
        <v>4283.553368999999</v>
      </c>
      <c r="L192" s="65">
        <v>104.34790220811547</v>
      </c>
      <c r="M192" s="66"/>
      <c r="N192" s="67">
        <v>104.34790220811547</v>
      </c>
      <c r="O192" s="67">
        <v>95.18261259242661</v>
      </c>
      <c r="P192" s="67">
        <v>0</v>
      </c>
      <c r="Q192" s="67">
        <v>0</v>
      </c>
      <c r="R192" s="67">
        <v>104.99987519033473</v>
      </c>
      <c r="S192" s="67">
        <v>104.05405405405406</v>
      </c>
      <c r="T192" s="67">
        <v>104.19999999999996</v>
      </c>
      <c r="U192" s="67">
        <v>0</v>
      </c>
      <c r="V192" s="68">
        <v>102.92032758880892</v>
      </c>
      <c r="W192" s="66"/>
      <c r="X192" s="67">
        <v>102.92032758880892</v>
      </c>
      <c r="Y192" s="67">
        <v>95.18261259242661</v>
      </c>
      <c r="Z192" s="67">
        <v>100.47954866008459</v>
      </c>
      <c r="AA192" s="67">
        <v>0</v>
      </c>
      <c r="AB192" s="67">
        <v>103.71081219557739</v>
      </c>
      <c r="AC192" s="67">
        <v>104.15417813096306</v>
      </c>
      <c r="AD192" s="67">
        <v>104.2</v>
      </c>
      <c r="AE192" s="67">
        <v>100</v>
      </c>
      <c r="AF192" s="69"/>
      <c r="AG192" s="69">
        <v>44.63</v>
      </c>
      <c r="AH192" s="69">
        <v>35.449999999999996</v>
      </c>
      <c r="AI192" s="69"/>
      <c r="AJ192" s="69">
        <v>2114.362055500713</v>
      </c>
      <c r="AK192" s="69">
        <v>2.96</v>
      </c>
      <c r="AL192" s="69"/>
      <c r="AM192" s="69"/>
      <c r="AN192" s="69">
        <v>35.52259827586207</v>
      </c>
      <c r="AO192" s="69">
        <v>601</v>
      </c>
      <c r="AP192" s="69"/>
      <c r="AQ192" s="69">
        <v>42.48</v>
      </c>
      <c r="AR192" s="69">
        <v>35.61999999999998</v>
      </c>
      <c r="AS192" s="69"/>
      <c r="AT192" s="69">
        <v>2192.822060514894</v>
      </c>
      <c r="AU192" s="69">
        <v>3.0829636726765064</v>
      </c>
      <c r="AV192" s="69"/>
      <c r="AW192" s="69"/>
      <c r="AX192" s="69">
        <v>37.014547403448276</v>
      </c>
      <c r="AY192" s="69">
        <v>601</v>
      </c>
      <c r="CA192" s="69">
        <v>115.97039999999998</v>
      </c>
      <c r="CB192" s="69">
        <v>0</v>
      </c>
      <c r="CC192" s="69">
        <v>0</v>
      </c>
      <c r="CD192" s="69">
        <v>2353.228416</v>
      </c>
      <c r="CE192" s="69">
        <v>619.08</v>
      </c>
      <c r="CF192" s="69">
        <v>1195.2745529999997</v>
      </c>
      <c r="CG192" s="69">
        <v>0</v>
      </c>
      <c r="CH192" s="69">
        <v>4283.553368999999</v>
      </c>
      <c r="CI192" s="69">
        <v>4283.553368999999</v>
      </c>
      <c r="CJ192" s="69"/>
      <c r="CK192" s="71">
        <v>4105.068984</v>
      </c>
      <c r="CL192" s="69"/>
      <c r="CM192" s="72">
        <f>IF((CK192-CL192)=0,0,(CI192-CJ192)/(CK192-CL192)*100)</f>
        <v>104.34790220811547</v>
      </c>
      <c r="CO192" s="69">
        <v>105</v>
      </c>
      <c r="CP192" s="69" t="s">
        <v>43</v>
      </c>
      <c r="CQ192" s="69">
        <v>105</v>
      </c>
      <c r="CR192" s="69">
        <v>2.5</v>
      </c>
      <c r="CS192" s="69">
        <v>107.5</v>
      </c>
      <c r="CV192" s="69">
        <v>4520.92708503233</v>
      </c>
      <c r="CW192" s="69"/>
      <c r="CX192" s="69">
        <v>4652.952965966464</v>
      </c>
      <c r="CY192" s="69"/>
      <c r="CZ192" s="69">
        <v>4520.92708503233</v>
      </c>
      <c r="DA192" s="69"/>
      <c r="DB192" s="69">
        <v>4652.952965966464</v>
      </c>
      <c r="DC192" s="69"/>
    </row>
    <row r="193" spans="1:107" s="70" customFormat="1" ht="26.25" customHeight="1">
      <c r="A193" s="1"/>
      <c r="B193" s="27"/>
      <c r="C193" s="59" t="s">
        <v>38</v>
      </c>
      <c r="D193" s="60">
        <f>ROW(C193)-13</f>
        <v>180</v>
      </c>
      <c r="E193" s="61" t="s">
        <v>440</v>
      </c>
      <c r="F193" s="61" t="s">
        <v>444</v>
      </c>
      <c r="G193" s="61" t="s">
        <v>445</v>
      </c>
      <c r="H193" s="61">
        <v>25</v>
      </c>
      <c r="I193" s="62" t="s">
        <v>443</v>
      </c>
      <c r="J193" s="63">
        <v>3</v>
      </c>
      <c r="K193" s="64">
        <v>4382.913669</v>
      </c>
      <c r="L193" s="65">
        <v>104.54326373839677</v>
      </c>
      <c r="M193" s="66"/>
      <c r="N193" s="67">
        <v>104.54326373839677</v>
      </c>
      <c r="O193" s="67">
        <v>103.75835189309576</v>
      </c>
      <c r="P193" s="67">
        <v>105.03220611916264</v>
      </c>
      <c r="Q193" s="67">
        <v>0</v>
      </c>
      <c r="R193" s="67">
        <v>105.00033850111706</v>
      </c>
      <c r="S193" s="67">
        <v>104.2</v>
      </c>
      <c r="T193" s="67">
        <v>104.19999999999996</v>
      </c>
      <c r="U193" s="67">
        <v>0</v>
      </c>
      <c r="V193" s="68">
        <v>103.89190091859062</v>
      </c>
      <c r="W193" s="66"/>
      <c r="X193" s="67">
        <v>103.89190091859062</v>
      </c>
      <c r="Y193" s="67">
        <v>103.9878673030789</v>
      </c>
      <c r="Z193" s="67">
        <v>104.97934458080016</v>
      </c>
      <c r="AA193" s="67">
        <v>104.99688182101654</v>
      </c>
      <c r="AB193" s="67">
        <v>104.41461661324584</v>
      </c>
      <c r="AC193" s="67">
        <v>104.20000000000003</v>
      </c>
      <c r="AD193" s="67">
        <v>104.19999999999999</v>
      </c>
      <c r="AE193" s="67">
        <v>100</v>
      </c>
      <c r="AF193" s="69"/>
      <c r="AG193" s="69">
        <v>32.15350865431235</v>
      </c>
      <c r="AH193" s="69">
        <v>20.465376244625073</v>
      </c>
      <c r="AI193" s="69">
        <v>128.27999999999997</v>
      </c>
      <c r="AJ193" s="69">
        <v>1634.0200605360626</v>
      </c>
      <c r="AK193" s="69">
        <v>2.07</v>
      </c>
      <c r="AL193" s="69"/>
      <c r="AM193" s="69"/>
      <c r="AN193" s="69">
        <v>36.12783869565218</v>
      </c>
      <c r="AO193" s="69">
        <v>420</v>
      </c>
      <c r="AP193" s="69"/>
      <c r="AQ193" s="69">
        <v>33.43574791273031</v>
      </c>
      <c r="AR193" s="69">
        <v>21.484417847602174</v>
      </c>
      <c r="AS193" s="69">
        <v>134.68999999999997</v>
      </c>
      <c r="AT193" s="69">
        <v>1706.1557815922577</v>
      </c>
      <c r="AU193" s="69">
        <v>2.1569400000000005</v>
      </c>
      <c r="AV193" s="69"/>
      <c r="AW193" s="69"/>
      <c r="AX193" s="69">
        <v>37.64520792086956</v>
      </c>
      <c r="AY193" s="69">
        <v>420</v>
      </c>
      <c r="CA193" s="69">
        <v>565.7586</v>
      </c>
      <c r="CB193" s="69">
        <v>396.0462</v>
      </c>
      <c r="CC193" s="69">
        <v>0</v>
      </c>
      <c r="CD193" s="69">
        <v>1792.2893759999997</v>
      </c>
      <c r="CE193" s="69">
        <v>433.54494</v>
      </c>
      <c r="CF193" s="69">
        <v>1195.2745529999997</v>
      </c>
      <c r="CG193" s="69">
        <v>0</v>
      </c>
      <c r="CH193" s="69">
        <v>4382.913669</v>
      </c>
      <c r="CI193" s="69">
        <v>4382.913669</v>
      </c>
      <c r="CJ193" s="69"/>
      <c r="CK193" s="71">
        <v>4192.44006</v>
      </c>
      <c r="CL193" s="69"/>
      <c r="CM193" s="72">
        <f>IF((CK193-CL193)=0,0,(CI193-CJ193)/(CK193-CL193)*100)</f>
        <v>104.54326373839677</v>
      </c>
      <c r="CO193" s="69">
        <v>105</v>
      </c>
      <c r="CP193" s="69" t="s">
        <v>43</v>
      </c>
      <c r="CQ193" s="69">
        <v>105</v>
      </c>
      <c r="CR193" s="69">
        <v>2.5</v>
      </c>
      <c r="CS193" s="69">
        <v>107.5</v>
      </c>
      <c r="CV193" s="69">
        <v>3376.5490495500135</v>
      </c>
      <c r="CW193" s="69"/>
      <c r="CX193" s="69">
        <v>3507.960993026113</v>
      </c>
      <c r="CY193" s="69"/>
      <c r="CZ193" s="69">
        <v>3376.5490495500135</v>
      </c>
      <c r="DA193" s="69"/>
      <c r="DB193" s="69">
        <v>3507.960993026113</v>
      </c>
      <c r="DC193" s="69"/>
    </row>
    <row r="194" spans="1:107" s="70" customFormat="1" ht="26.25" customHeight="1">
      <c r="A194" s="1"/>
      <c r="B194" s="27"/>
      <c r="C194" s="59" t="s">
        <v>38</v>
      </c>
      <c r="D194" s="60">
        <f>ROW(C194)-13</f>
        <v>181</v>
      </c>
      <c r="E194" s="61" t="s">
        <v>300</v>
      </c>
      <c r="F194" s="61" t="s">
        <v>446</v>
      </c>
      <c r="G194" s="61" t="s">
        <v>447</v>
      </c>
      <c r="H194" s="61">
        <v>32</v>
      </c>
      <c r="I194" s="62" t="s">
        <v>448</v>
      </c>
      <c r="J194" s="63">
        <v>3</v>
      </c>
      <c r="K194" s="64">
        <v>6058.180727999999</v>
      </c>
      <c r="L194" s="65">
        <v>104.56687205404138</v>
      </c>
      <c r="M194" s="66"/>
      <c r="N194" s="67">
        <v>104.56687205404138</v>
      </c>
      <c r="O194" s="67">
        <v>103.24870324870324</v>
      </c>
      <c r="P194" s="67">
        <v>104.1089965397924</v>
      </c>
      <c r="Q194" s="67">
        <v>0</v>
      </c>
      <c r="R194" s="67">
        <v>105.012954384863</v>
      </c>
      <c r="S194" s="67">
        <v>104.34782608695654</v>
      </c>
      <c r="T194" s="67">
        <v>104.18147034708936</v>
      </c>
      <c r="U194" s="67">
        <v>0</v>
      </c>
      <c r="V194" s="68">
        <v>104.26025133073841</v>
      </c>
      <c r="W194" s="66"/>
      <c r="X194" s="67">
        <v>104.26025133073841</v>
      </c>
      <c r="Y194" s="67">
        <v>103.65098733572044</v>
      </c>
      <c r="Z194" s="67">
        <v>103.84119301693839</v>
      </c>
      <c r="AA194" s="67">
        <v>0</v>
      </c>
      <c r="AB194" s="67">
        <v>104.65453262097873</v>
      </c>
      <c r="AC194" s="67">
        <v>104.34782608695654</v>
      </c>
      <c r="AD194" s="67">
        <v>104.18147034708936</v>
      </c>
      <c r="AE194" s="67">
        <v>0</v>
      </c>
      <c r="AF194" s="69"/>
      <c r="AG194" s="69">
        <v>22.877907473240764</v>
      </c>
      <c r="AH194" s="69">
        <v>22.196661037009456</v>
      </c>
      <c r="AI194" s="69"/>
      <c r="AJ194" s="69">
        <v>2066.845751850693</v>
      </c>
      <c r="AK194" s="69">
        <v>2.07</v>
      </c>
      <c r="AL194" s="69"/>
      <c r="AM194" s="69"/>
      <c r="AN194" s="69">
        <v>36.59</v>
      </c>
      <c r="AO194" s="69"/>
      <c r="AP194" s="69"/>
      <c r="AQ194" s="69">
        <v>23.71317697776663</v>
      </c>
      <c r="AR194" s="69">
        <v>23.04927763075655</v>
      </c>
      <c r="AS194" s="69"/>
      <c r="AT194" s="69">
        <v>2163.0477615958966</v>
      </c>
      <c r="AU194" s="69">
        <v>2.16</v>
      </c>
      <c r="AV194" s="69"/>
      <c r="AW194" s="69"/>
      <c r="AX194" s="69">
        <v>38.12</v>
      </c>
      <c r="AY194" s="69"/>
      <c r="CA194" s="69">
        <v>602.4725999999999</v>
      </c>
      <c r="CB194" s="69">
        <v>540.1308000000001</v>
      </c>
      <c r="CC194" s="69">
        <v>0</v>
      </c>
      <c r="CD194" s="69">
        <v>3513.155328</v>
      </c>
      <c r="CE194" s="69">
        <v>207.36</v>
      </c>
      <c r="CF194" s="69">
        <v>1195.062</v>
      </c>
      <c r="CG194" s="69">
        <v>0</v>
      </c>
      <c r="CH194" s="69">
        <v>6058.180727999999</v>
      </c>
      <c r="CI194" s="69">
        <v>6058.180727999999</v>
      </c>
      <c r="CJ194" s="69"/>
      <c r="CK194" s="71">
        <v>5793.594672000001</v>
      </c>
      <c r="CL194" s="69"/>
      <c r="CM194" s="72">
        <f>IF((CK194-CL194)=0,0,(CI194-CJ194)/(CK194-CL194)*100)</f>
        <v>104.56687205404138</v>
      </c>
      <c r="CO194" s="69">
        <v>105</v>
      </c>
      <c r="CP194" s="69" t="s">
        <v>43</v>
      </c>
      <c r="CQ194" s="69">
        <v>105</v>
      </c>
      <c r="CR194" s="69">
        <v>2.5</v>
      </c>
      <c r="CS194" s="69">
        <v>107.5</v>
      </c>
      <c r="CV194" s="69">
        <v>726.2759541796765</v>
      </c>
      <c r="CW194" s="69"/>
      <c r="CX194" s="69">
        <v>757.2171351824493</v>
      </c>
      <c r="CY194" s="69"/>
      <c r="CZ194" s="69">
        <v>726.2759541796765</v>
      </c>
      <c r="DA194" s="69"/>
      <c r="DB194" s="69">
        <v>757.2171351824493</v>
      </c>
      <c r="DC194" s="69"/>
    </row>
    <row r="195" spans="1:107" s="70" customFormat="1" ht="26.25" customHeight="1">
      <c r="A195" s="1"/>
      <c r="B195" s="27"/>
      <c r="C195" s="59" t="s">
        <v>38</v>
      </c>
      <c r="D195" s="60">
        <f>ROW(C195)-13</f>
        <v>182</v>
      </c>
      <c r="E195" s="61" t="s">
        <v>300</v>
      </c>
      <c r="F195" s="61" t="s">
        <v>449</v>
      </c>
      <c r="G195" s="61" t="s">
        <v>450</v>
      </c>
      <c r="H195" s="61">
        <v>32</v>
      </c>
      <c r="I195" s="62" t="s">
        <v>448</v>
      </c>
      <c r="J195" s="63">
        <v>3</v>
      </c>
      <c r="K195" s="64">
        <v>2019.9042000000004</v>
      </c>
      <c r="L195" s="65">
        <v>103.6321508036285</v>
      </c>
      <c r="M195" s="66"/>
      <c r="N195" s="67">
        <v>103.6321508036285</v>
      </c>
      <c r="O195" s="67">
        <v>103.90813859790491</v>
      </c>
      <c r="P195" s="67">
        <v>104.31400282885434</v>
      </c>
      <c r="Q195" s="67">
        <v>0</v>
      </c>
      <c r="R195" s="67">
        <v>0</v>
      </c>
      <c r="S195" s="67">
        <v>104.34782608695654</v>
      </c>
      <c r="T195" s="67">
        <v>104.14012738853503</v>
      </c>
      <c r="U195" s="67">
        <v>100</v>
      </c>
      <c r="V195" s="68">
        <v>102.98722184226861</v>
      </c>
      <c r="W195" s="66"/>
      <c r="X195" s="67">
        <v>102.98722184226861</v>
      </c>
      <c r="Y195" s="67">
        <v>103.90813859790488</v>
      </c>
      <c r="Z195" s="67">
        <v>104.31400282885433</v>
      </c>
      <c r="AA195" s="67">
        <v>104.99954300338179</v>
      </c>
      <c r="AB195" s="67">
        <v>102.61600928074246</v>
      </c>
      <c r="AC195" s="67">
        <v>104.34782608695654</v>
      </c>
      <c r="AD195" s="67">
        <v>104.12009307053131</v>
      </c>
      <c r="AE195" s="67">
        <v>100</v>
      </c>
      <c r="AF195" s="69"/>
      <c r="AG195" s="69">
        <v>24.82</v>
      </c>
      <c r="AH195" s="69">
        <v>42.42</v>
      </c>
      <c r="AI195" s="69">
        <v>109.40999999999997</v>
      </c>
      <c r="AJ195" s="69">
        <v>1724</v>
      </c>
      <c r="AK195" s="69">
        <v>2.07</v>
      </c>
      <c r="AL195" s="69"/>
      <c r="AM195" s="69">
        <v>4.8887690668536825</v>
      </c>
      <c r="AN195" s="69">
        <v>36.59000000000001</v>
      </c>
      <c r="AO195" s="69">
        <v>600</v>
      </c>
      <c r="AP195" s="69"/>
      <c r="AQ195" s="69">
        <v>25.789999999999992</v>
      </c>
      <c r="AR195" s="69">
        <v>44.25000000000001</v>
      </c>
      <c r="AS195" s="69">
        <v>114.88</v>
      </c>
      <c r="AT195" s="69">
        <v>1769.1</v>
      </c>
      <c r="AU195" s="69">
        <v>2.16</v>
      </c>
      <c r="AV195" s="69"/>
      <c r="AW195" s="69">
        <v>5.088931177255991</v>
      </c>
      <c r="AX195" s="69">
        <v>38.120000000000005</v>
      </c>
      <c r="AY195" s="69">
        <v>600</v>
      </c>
      <c r="CA195" s="69">
        <v>341.2017</v>
      </c>
      <c r="CB195" s="69">
        <v>975.7125000000001</v>
      </c>
      <c r="CC195" s="69">
        <v>0</v>
      </c>
      <c r="CD195" s="69">
        <v>0</v>
      </c>
      <c r="CE195" s="69">
        <v>207.36</v>
      </c>
      <c r="CF195" s="69">
        <v>225.63</v>
      </c>
      <c r="CG195" s="69">
        <v>270</v>
      </c>
      <c r="CH195" s="69">
        <v>2019.9042000000004</v>
      </c>
      <c r="CI195" s="69">
        <v>2019.9042000000004</v>
      </c>
      <c r="CJ195" s="69"/>
      <c r="CK195" s="71">
        <v>1949.1096</v>
      </c>
      <c r="CL195" s="69"/>
      <c r="CM195" s="72">
        <f>IF((CK195-CL195)=0,0,(CI195-CJ195)/(CK195-CL195)*100)</f>
        <v>103.6321508036285</v>
      </c>
      <c r="CO195" s="69">
        <v>105</v>
      </c>
      <c r="CP195" s="69" t="s">
        <v>43</v>
      </c>
      <c r="CQ195" s="69">
        <v>105</v>
      </c>
      <c r="CR195" s="69">
        <v>2.5</v>
      </c>
      <c r="CS195" s="69">
        <v>107.5</v>
      </c>
      <c r="CV195" s="69">
        <v>613.63768664998</v>
      </c>
      <c r="CW195" s="69"/>
      <c r="CX195" s="69">
        <v>631.9684056579799</v>
      </c>
      <c r="CY195" s="69"/>
      <c r="CZ195" s="69">
        <v>613.63768664998</v>
      </c>
      <c r="DA195" s="69"/>
      <c r="DB195" s="69">
        <v>631.9684056579799</v>
      </c>
      <c r="DC195" s="69"/>
    </row>
    <row r="196" spans="1:107" s="70" customFormat="1" ht="26.25" customHeight="1">
      <c r="A196" s="1"/>
      <c r="B196" s="27"/>
      <c r="C196" s="59" t="s">
        <v>38</v>
      </c>
      <c r="D196" s="60">
        <f>ROW(C196)-13</f>
        <v>183</v>
      </c>
      <c r="E196" s="61" t="s">
        <v>300</v>
      </c>
      <c r="F196" s="61" t="s">
        <v>451</v>
      </c>
      <c r="G196" s="61" t="s">
        <v>452</v>
      </c>
      <c r="H196" s="61">
        <v>32</v>
      </c>
      <c r="I196" s="62" t="s">
        <v>448</v>
      </c>
      <c r="J196" s="63">
        <v>3</v>
      </c>
      <c r="K196" s="64">
        <v>803.1813000000001</v>
      </c>
      <c r="L196" s="65">
        <v>104.04726332615186</v>
      </c>
      <c r="M196" s="66"/>
      <c r="N196" s="67">
        <v>104.04726332615186</v>
      </c>
      <c r="O196" s="67">
        <v>103.44986200551978</v>
      </c>
      <c r="P196" s="67">
        <v>104.55635491606716</v>
      </c>
      <c r="Q196" s="67">
        <v>0</v>
      </c>
      <c r="R196" s="67">
        <v>0</v>
      </c>
      <c r="S196" s="67">
        <v>104.34782608695654</v>
      </c>
      <c r="T196" s="67">
        <v>104.14012738853503</v>
      </c>
      <c r="U196" s="67">
        <v>0</v>
      </c>
      <c r="V196" s="68">
        <v>104.6307135471767</v>
      </c>
      <c r="W196" s="66"/>
      <c r="X196" s="67">
        <v>104.6307135471767</v>
      </c>
      <c r="Y196" s="67">
        <v>103.44986200551978</v>
      </c>
      <c r="Z196" s="67">
        <v>104.55635491606718</v>
      </c>
      <c r="AA196" s="67">
        <v>0</v>
      </c>
      <c r="AB196" s="67">
        <v>106.93131256952168</v>
      </c>
      <c r="AC196" s="67">
        <v>104.34782608695654</v>
      </c>
      <c r="AD196" s="67">
        <v>104.1746516094517</v>
      </c>
      <c r="AE196" s="67">
        <v>100</v>
      </c>
      <c r="AF196" s="69"/>
      <c r="AG196" s="69">
        <v>21.74</v>
      </c>
      <c r="AH196" s="69">
        <v>12.509999999999998</v>
      </c>
      <c r="AI196" s="69"/>
      <c r="AJ196" s="69">
        <v>1438.4</v>
      </c>
      <c r="AK196" s="69">
        <v>2.07</v>
      </c>
      <c r="AL196" s="69"/>
      <c r="AM196" s="69">
        <v>6.280000000000001</v>
      </c>
      <c r="AN196" s="69">
        <v>36.589999999999996</v>
      </c>
      <c r="AO196" s="69">
        <v>600</v>
      </c>
      <c r="AP196" s="69"/>
      <c r="AQ196" s="69">
        <v>22.489999999999995</v>
      </c>
      <c r="AR196" s="69">
        <v>13.080000000000002</v>
      </c>
      <c r="AS196" s="69"/>
      <c r="AT196" s="69">
        <v>1538.1</v>
      </c>
      <c r="AU196" s="69">
        <v>2.16</v>
      </c>
      <c r="AV196" s="69"/>
      <c r="AW196" s="69">
        <v>6.54</v>
      </c>
      <c r="AX196" s="69">
        <v>38.12</v>
      </c>
      <c r="AY196" s="69">
        <v>600</v>
      </c>
      <c r="CA196" s="69">
        <v>290.79569999999995</v>
      </c>
      <c r="CB196" s="69">
        <v>203.65560000000005</v>
      </c>
      <c r="CC196" s="69">
        <v>0</v>
      </c>
      <c r="CD196" s="69">
        <v>0</v>
      </c>
      <c r="CE196" s="69">
        <v>207.36</v>
      </c>
      <c r="CF196" s="69">
        <v>101.37</v>
      </c>
      <c r="CG196" s="69">
        <v>0</v>
      </c>
      <c r="CH196" s="69">
        <v>803.1813000000001</v>
      </c>
      <c r="CI196" s="69">
        <v>803.1813000000001</v>
      </c>
      <c r="CJ196" s="69"/>
      <c r="CK196" s="71">
        <v>771.9389</v>
      </c>
      <c r="CL196" s="69"/>
      <c r="CM196" s="72">
        <f>IF((CK196-CL196)=0,0,(CI196-CJ196)/(CK196-CL196)*100)</f>
        <v>104.04726332615186</v>
      </c>
      <c r="CO196" s="69">
        <v>105</v>
      </c>
      <c r="CP196" s="69" t="s">
        <v>43</v>
      </c>
      <c r="CQ196" s="69">
        <v>105</v>
      </c>
      <c r="CR196" s="69">
        <v>2.5</v>
      </c>
      <c r="CS196" s="69">
        <v>107.5</v>
      </c>
      <c r="CV196" s="69">
        <v>1152.3228457201499</v>
      </c>
      <c r="CW196" s="69"/>
      <c r="CX196" s="69">
        <v>1205.683615844125</v>
      </c>
      <c r="CY196" s="69"/>
      <c r="CZ196" s="69">
        <v>1152.3228457201499</v>
      </c>
      <c r="DA196" s="69"/>
      <c r="DB196" s="69">
        <v>1205.683615844125</v>
      </c>
      <c r="DC196" s="69"/>
    </row>
    <row r="197" spans="1:107" s="70" customFormat="1" ht="26.25" customHeight="1">
      <c r="A197" s="1"/>
      <c r="B197" s="27"/>
      <c r="C197" s="59" t="s">
        <v>38</v>
      </c>
      <c r="D197" s="60">
        <f>ROW(C197)-13</f>
        <v>184</v>
      </c>
      <c r="E197" s="61" t="s">
        <v>300</v>
      </c>
      <c r="F197" s="61" t="s">
        <v>453</v>
      </c>
      <c r="G197" s="61" t="s">
        <v>454</v>
      </c>
      <c r="H197" s="61">
        <v>32</v>
      </c>
      <c r="I197" s="62" t="s">
        <v>448</v>
      </c>
      <c r="J197" s="63">
        <v>3</v>
      </c>
      <c r="K197" s="64">
        <v>2126.7714</v>
      </c>
      <c r="L197" s="65">
        <v>104.15182943473711</v>
      </c>
      <c r="M197" s="66"/>
      <c r="N197" s="67">
        <v>104.15182943473711</v>
      </c>
      <c r="O197" s="67">
        <v>103.97930760047751</v>
      </c>
      <c r="P197" s="67">
        <v>0</v>
      </c>
      <c r="Q197" s="67">
        <v>0</v>
      </c>
      <c r="R197" s="67">
        <v>0</v>
      </c>
      <c r="S197" s="67">
        <v>104.34782608695652</v>
      </c>
      <c r="T197" s="67">
        <v>104.07239819004526</v>
      </c>
      <c r="U197" s="67">
        <v>0</v>
      </c>
      <c r="V197" s="68">
        <v>103.69196321679237</v>
      </c>
      <c r="W197" s="66"/>
      <c r="X197" s="67">
        <v>103.69196321679237</v>
      </c>
      <c r="Y197" s="67">
        <v>103.97930760047754</v>
      </c>
      <c r="Z197" s="67">
        <v>0</v>
      </c>
      <c r="AA197" s="67">
        <v>0</v>
      </c>
      <c r="AB197" s="67">
        <v>102.22734254992318</v>
      </c>
      <c r="AC197" s="67">
        <v>104.34782608695654</v>
      </c>
      <c r="AD197" s="67">
        <v>104.16709130935628</v>
      </c>
      <c r="AE197" s="67">
        <v>0</v>
      </c>
      <c r="AF197" s="69"/>
      <c r="AG197" s="69">
        <v>25.129999999999992</v>
      </c>
      <c r="AH197" s="69"/>
      <c r="AI197" s="69"/>
      <c r="AJ197" s="69">
        <v>2083.2000000000003</v>
      </c>
      <c r="AK197" s="69">
        <v>2.07</v>
      </c>
      <c r="AL197" s="69"/>
      <c r="AM197" s="69">
        <v>5.27313852381903</v>
      </c>
      <c r="AN197" s="69">
        <v>36.59</v>
      </c>
      <c r="AO197" s="69"/>
      <c r="AP197" s="69"/>
      <c r="AQ197" s="69">
        <v>26.129999999999995</v>
      </c>
      <c r="AR197" s="69"/>
      <c r="AS197" s="69"/>
      <c r="AT197" s="69">
        <v>2129.6</v>
      </c>
      <c r="AU197" s="69">
        <v>2.16</v>
      </c>
      <c r="AV197" s="69"/>
      <c r="AW197" s="69">
        <v>5.489832653875762</v>
      </c>
      <c r="AX197" s="69">
        <v>38.11999999999999</v>
      </c>
      <c r="AY197" s="69"/>
      <c r="CA197" s="69">
        <v>98.7714</v>
      </c>
      <c r="CB197" s="69">
        <v>0</v>
      </c>
      <c r="CC197" s="69">
        <v>0</v>
      </c>
      <c r="CD197" s="69">
        <v>0</v>
      </c>
      <c r="CE197" s="69">
        <v>648</v>
      </c>
      <c r="CF197" s="69">
        <v>1380</v>
      </c>
      <c r="CG197" s="69">
        <v>0</v>
      </c>
      <c r="CH197" s="69">
        <v>2126.7714</v>
      </c>
      <c r="CI197" s="69">
        <v>2126.7714</v>
      </c>
      <c r="CJ197" s="69"/>
      <c r="CK197" s="71">
        <v>2041.9913999999999</v>
      </c>
      <c r="CL197" s="69"/>
      <c r="CM197" s="72">
        <f>IF((CK197-CL197)=0,0,(CI197-CJ197)/(CK197-CL197)*100)</f>
        <v>104.15182943473711</v>
      </c>
      <c r="CO197" s="69">
        <v>105</v>
      </c>
      <c r="CP197" s="69" t="s">
        <v>43</v>
      </c>
      <c r="CQ197" s="69">
        <v>105</v>
      </c>
      <c r="CR197" s="69">
        <v>2.5</v>
      </c>
      <c r="CS197" s="69">
        <v>107.5</v>
      </c>
      <c r="CV197" s="69">
        <v>670.484643203999</v>
      </c>
      <c r="CW197" s="69"/>
      <c r="CX197" s="69">
        <v>695.2386896053322</v>
      </c>
      <c r="CY197" s="69"/>
      <c r="CZ197" s="69">
        <v>670.484643203999</v>
      </c>
      <c r="DA197" s="69"/>
      <c r="DB197" s="69">
        <v>695.2386896053322</v>
      </c>
      <c r="DC197" s="69"/>
    </row>
    <row r="198" spans="1:107" s="70" customFormat="1" ht="26.25" customHeight="1">
      <c r="A198" s="1"/>
      <c r="B198" s="27"/>
      <c r="C198" s="59" t="s">
        <v>38</v>
      </c>
      <c r="D198" s="60">
        <f>ROW(C198)-13</f>
        <v>185</v>
      </c>
      <c r="E198" s="61" t="s">
        <v>300</v>
      </c>
      <c r="F198" s="61" t="s">
        <v>455</v>
      </c>
      <c r="G198" s="61" t="s">
        <v>456</v>
      </c>
      <c r="H198" s="61">
        <v>32</v>
      </c>
      <c r="I198" s="62" t="s">
        <v>448</v>
      </c>
      <c r="J198" s="63">
        <v>3</v>
      </c>
      <c r="K198" s="64">
        <v>3414.7239</v>
      </c>
      <c r="L198" s="65">
        <v>104.09529046717627</v>
      </c>
      <c r="M198" s="66"/>
      <c r="N198" s="67">
        <v>104.09529046717627</v>
      </c>
      <c r="O198" s="67">
        <v>104.26829268292683</v>
      </c>
      <c r="P198" s="67">
        <v>103.99067115833117</v>
      </c>
      <c r="Q198" s="67">
        <v>0</v>
      </c>
      <c r="R198" s="67">
        <v>0</v>
      </c>
      <c r="S198" s="67">
        <v>104.34782608695654</v>
      </c>
      <c r="T198" s="67">
        <v>104.08019838997448</v>
      </c>
      <c r="U198" s="67">
        <v>0</v>
      </c>
      <c r="V198" s="68">
        <v>103.56219408721708</v>
      </c>
      <c r="W198" s="66"/>
      <c r="X198" s="67">
        <v>103.56219408721708</v>
      </c>
      <c r="Y198" s="67">
        <v>104.27041218458295</v>
      </c>
      <c r="Z198" s="67">
        <v>103.99067115833118</v>
      </c>
      <c r="AA198" s="67">
        <v>0</v>
      </c>
      <c r="AB198" s="67">
        <v>102.21688877660581</v>
      </c>
      <c r="AC198" s="67">
        <v>104.34782608695652</v>
      </c>
      <c r="AD198" s="67">
        <v>104.08732474631934</v>
      </c>
      <c r="AE198" s="67">
        <v>0</v>
      </c>
      <c r="AF198" s="69"/>
      <c r="AG198" s="69">
        <v>16.439310977301773</v>
      </c>
      <c r="AH198" s="69">
        <v>38.58999999999999</v>
      </c>
      <c r="AI198" s="69"/>
      <c r="AJ198" s="69">
        <v>1583.3</v>
      </c>
      <c r="AK198" s="69">
        <v>2.07</v>
      </c>
      <c r="AL198" s="69"/>
      <c r="AM198" s="69">
        <v>4.620233444209253</v>
      </c>
      <c r="AN198" s="69">
        <v>36.59</v>
      </c>
      <c r="AO198" s="69"/>
      <c r="AP198" s="69"/>
      <c r="AQ198" s="69">
        <v>17.14133731633795</v>
      </c>
      <c r="AR198" s="69">
        <v>40.129999999999995</v>
      </c>
      <c r="AS198" s="69"/>
      <c r="AT198" s="69">
        <v>1618.3999999999999</v>
      </c>
      <c r="AU198" s="69">
        <v>2.16</v>
      </c>
      <c r="AV198" s="69"/>
      <c r="AW198" s="69">
        <v>4.808845635358037</v>
      </c>
      <c r="AX198" s="69">
        <v>38.120000000000005</v>
      </c>
      <c r="AY198" s="69"/>
      <c r="CA198" s="69">
        <v>169.80300000000003</v>
      </c>
      <c r="CB198" s="69">
        <v>398.49090000000007</v>
      </c>
      <c r="CC198" s="69">
        <v>0</v>
      </c>
      <c r="CD198" s="69">
        <v>0</v>
      </c>
      <c r="CE198" s="69">
        <v>207.36</v>
      </c>
      <c r="CF198" s="69">
        <v>2639.0699999999997</v>
      </c>
      <c r="CG198" s="69">
        <v>0</v>
      </c>
      <c r="CH198" s="69">
        <v>3414.7239</v>
      </c>
      <c r="CI198" s="69">
        <v>3414.7239</v>
      </c>
      <c r="CJ198" s="69"/>
      <c r="CK198" s="71">
        <v>3280.3827</v>
      </c>
      <c r="CL198" s="69"/>
      <c r="CM198" s="72">
        <f>IF((CK198-CL198)=0,0,(CI198-CJ198)/(CK198-CL198)*100)</f>
        <v>104.09529046717627</v>
      </c>
      <c r="CO198" s="69">
        <v>105</v>
      </c>
      <c r="CP198" s="69" t="s">
        <v>43</v>
      </c>
      <c r="CQ198" s="69">
        <v>105</v>
      </c>
      <c r="CR198" s="69">
        <v>2.5</v>
      </c>
      <c r="CS198" s="69">
        <v>107.5</v>
      </c>
      <c r="CV198" s="69">
        <v>1011.9115442444869</v>
      </c>
      <c r="CW198" s="69"/>
      <c r="CX198" s="69">
        <v>1047.957797441431</v>
      </c>
      <c r="CY198" s="69"/>
      <c r="CZ198" s="69">
        <v>1011.9115442444869</v>
      </c>
      <c r="DA198" s="69"/>
      <c r="DB198" s="69">
        <v>1047.957797441431</v>
      </c>
      <c r="DC198" s="69"/>
    </row>
    <row r="199" spans="1:107" s="70" customFormat="1" ht="26.25" customHeight="1">
      <c r="A199" s="1"/>
      <c r="B199" s="27"/>
      <c r="C199" s="59" t="s">
        <v>38</v>
      </c>
      <c r="D199" s="60">
        <f>ROW(C199)-13</f>
        <v>186</v>
      </c>
      <c r="E199" s="61" t="s">
        <v>300</v>
      </c>
      <c r="F199" s="61" t="s">
        <v>457</v>
      </c>
      <c r="G199" s="61" t="s">
        <v>458</v>
      </c>
      <c r="H199" s="61">
        <v>32</v>
      </c>
      <c r="I199" s="62" t="s">
        <v>448</v>
      </c>
      <c r="J199" s="63">
        <v>3</v>
      </c>
      <c r="K199" s="64">
        <v>6801.6493439999995</v>
      </c>
      <c r="L199" s="65">
        <v>103.80047509744448</v>
      </c>
      <c r="M199" s="66"/>
      <c r="N199" s="67">
        <v>103.80047509744448</v>
      </c>
      <c r="O199" s="67">
        <v>104.1553748870822</v>
      </c>
      <c r="P199" s="67">
        <v>104.19450631031921</v>
      </c>
      <c r="Q199" s="67">
        <v>104.99607843137255</v>
      </c>
      <c r="R199" s="67">
        <v>103.64132962799519</v>
      </c>
      <c r="S199" s="67">
        <v>104.34782608695652</v>
      </c>
      <c r="T199" s="67">
        <v>0</v>
      </c>
      <c r="U199" s="67">
        <v>0</v>
      </c>
      <c r="V199" s="68">
        <v>103.8822811367736</v>
      </c>
      <c r="W199" s="66"/>
      <c r="X199" s="67">
        <v>103.8822811367736</v>
      </c>
      <c r="Y199" s="67">
        <v>104.02426728359153</v>
      </c>
      <c r="Z199" s="67">
        <v>104.19450631031924</v>
      </c>
      <c r="AA199" s="67">
        <v>104.99607843137252</v>
      </c>
      <c r="AB199" s="67">
        <v>103.48067332031019</v>
      </c>
      <c r="AC199" s="67">
        <v>104.34782608695654</v>
      </c>
      <c r="AD199" s="67">
        <v>104.18147034708933</v>
      </c>
      <c r="AE199" s="67">
        <v>0</v>
      </c>
      <c r="AF199" s="69"/>
      <c r="AG199" s="69">
        <v>11.760732833119574</v>
      </c>
      <c r="AH199" s="69">
        <v>26.940000000000005</v>
      </c>
      <c r="AI199" s="69">
        <v>127.5</v>
      </c>
      <c r="AJ199" s="69">
        <v>2358.696590109495</v>
      </c>
      <c r="AK199" s="69">
        <v>2.07</v>
      </c>
      <c r="AL199" s="69"/>
      <c r="AM199" s="69"/>
      <c r="AN199" s="69">
        <v>36.59</v>
      </c>
      <c r="AO199" s="69"/>
      <c r="AP199" s="69"/>
      <c r="AQ199" s="69">
        <v>12.234016156833412</v>
      </c>
      <c r="AR199" s="69">
        <v>28.070000000000004</v>
      </c>
      <c r="AS199" s="69">
        <v>133.86999999999998</v>
      </c>
      <c r="AT199" s="69">
        <v>2440.795113028503</v>
      </c>
      <c r="AU199" s="69">
        <v>2.16</v>
      </c>
      <c r="AV199" s="69"/>
      <c r="AW199" s="69"/>
      <c r="AX199" s="69">
        <v>38.12</v>
      </c>
      <c r="AY199" s="69"/>
      <c r="CA199" s="69">
        <v>23.06</v>
      </c>
      <c r="CB199" s="69">
        <v>140.35</v>
      </c>
      <c r="CC199" s="69">
        <v>401.61</v>
      </c>
      <c r="CD199" s="69">
        <v>5588.629344</v>
      </c>
      <c r="CE199" s="69">
        <v>648</v>
      </c>
      <c r="CF199" s="69">
        <v>0</v>
      </c>
      <c r="CG199" s="69">
        <v>0</v>
      </c>
      <c r="CH199" s="69">
        <v>6801.6493439999995</v>
      </c>
      <c r="CI199" s="69">
        <v>6801.6493439999995</v>
      </c>
      <c r="CJ199" s="69"/>
      <c r="CK199" s="71">
        <v>6552.618702</v>
      </c>
      <c r="CL199" s="69"/>
      <c r="CM199" s="72">
        <f>IF((CK199-CL199)=0,0,(CI199-CJ199)/(CK199-CL199)*100)</f>
        <v>103.80047509744448</v>
      </c>
      <c r="CO199" s="69">
        <v>105</v>
      </c>
      <c r="CP199" s="69" t="s">
        <v>43</v>
      </c>
      <c r="CQ199" s="69">
        <v>105</v>
      </c>
      <c r="CR199" s="69">
        <v>2.5</v>
      </c>
      <c r="CS199" s="69">
        <v>107.5</v>
      </c>
      <c r="CV199" s="69">
        <v>286.7380228436466</v>
      </c>
      <c r="CW199" s="69"/>
      <c r="CX199" s="69">
        <v>297.86999901646305</v>
      </c>
      <c r="CY199" s="69"/>
      <c r="CZ199" s="69">
        <v>286.7380228436466</v>
      </c>
      <c r="DA199" s="69"/>
      <c r="DB199" s="69">
        <v>297.86999901646305</v>
      </c>
      <c r="DC199" s="69"/>
    </row>
    <row r="200" spans="1:107" s="70" customFormat="1" ht="26.25" customHeight="1">
      <c r="A200" s="1"/>
      <c r="B200" s="27"/>
      <c r="C200" s="59" t="s">
        <v>38</v>
      </c>
      <c r="D200" s="60">
        <f>ROW(C200)-13</f>
        <v>187</v>
      </c>
      <c r="E200" s="61" t="s">
        <v>300</v>
      </c>
      <c r="F200" s="61" t="s">
        <v>459</v>
      </c>
      <c r="G200" s="61" t="s">
        <v>460</v>
      </c>
      <c r="H200" s="61">
        <v>32</v>
      </c>
      <c r="I200" s="62" t="s">
        <v>448</v>
      </c>
      <c r="J200" s="63">
        <v>3</v>
      </c>
      <c r="K200" s="64">
        <v>4334.56722</v>
      </c>
      <c r="L200" s="65">
        <v>104.03174418302244</v>
      </c>
      <c r="M200" s="66"/>
      <c r="N200" s="67">
        <v>104.03174418302244</v>
      </c>
      <c r="O200" s="67">
        <v>102.93554562858967</v>
      </c>
      <c r="P200" s="67">
        <v>105.35555555555555</v>
      </c>
      <c r="Q200" s="67">
        <v>105.0011739845034</v>
      </c>
      <c r="R200" s="67">
        <v>102.64919129949806</v>
      </c>
      <c r="S200" s="67">
        <v>104.34782608695652</v>
      </c>
      <c r="T200" s="67">
        <v>0</v>
      </c>
      <c r="U200" s="67">
        <v>0</v>
      </c>
      <c r="V200" s="68">
        <v>103.37343298051849</v>
      </c>
      <c r="W200" s="66"/>
      <c r="X200" s="67">
        <v>103.37343298051849</v>
      </c>
      <c r="Y200" s="67">
        <v>102.93554562858964</v>
      </c>
      <c r="Z200" s="67">
        <v>105.35555555555554</v>
      </c>
      <c r="AA200" s="67">
        <v>105.0011739845034</v>
      </c>
      <c r="AB200" s="67">
        <v>102.64919129949807</v>
      </c>
      <c r="AC200" s="67">
        <v>104.34782608695654</v>
      </c>
      <c r="AD200" s="67">
        <v>104.14440670123575</v>
      </c>
      <c r="AE200" s="67">
        <v>0</v>
      </c>
      <c r="AF200" s="69"/>
      <c r="AG200" s="69">
        <v>15.670000000000003</v>
      </c>
      <c r="AH200" s="69">
        <v>44.99999999999999</v>
      </c>
      <c r="AI200" s="69">
        <v>85.17999999999999</v>
      </c>
      <c r="AJ200" s="69">
        <v>1434.3999999999996</v>
      </c>
      <c r="AK200" s="69">
        <v>2.07</v>
      </c>
      <c r="AL200" s="69"/>
      <c r="AM200" s="69">
        <v>6.14733569981173</v>
      </c>
      <c r="AN200" s="69">
        <v>36.59</v>
      </c>
      <c r="AO200" s="69"/>
      <c r="AP200" s="69"/>
      <c r="AQ200" s="69">
        <v>16.13</v>
      </c>
      <c r="AR200" s="69">
        <v>47.40999999999999</v>
      </c>
      <c r="AS200" s="69">
        <v>89.44</v>
      </c>
      <c r="AT200" s="69">
        <v>1472.4</v>
      </c>
      <c r="AU200" s="69">
        <v>2.1600000000000006</v>
      </c>
      <c r="AV200" s="69"/>
      <c r="AW200" s="69">
        <v>6.401629708405783</v>
      </c>
      <c r="AX200" s="69">
        <v>38.120000000000005</v>
      </c>
      <c r="AY200" s="69"/>
      <c r="CA200" s="69">
        <v>197.4312</v>
      </c>
      <c r="CB200" s="69">
        <v>1045.3905</v>
      </c>
      <c r="CC200" s="69">
        <v>877.4064</v>
      </c>
      <c r="CD200" s="69">
        <v>1566.33912</v>
      </c>
      <c r="CE200" s="69">
        <v>648</v>
      </c>
      <c r="CF200" s="69">
        <v>0</v>
      </c>
      <c r="CG200" s="69">
        <v>0</v>
      </c>
      <c r="CH200" s="69">
        <v>4334.56722</v>
      </c>
      <c r="CI200" s="69">
        <v>4334.56722</v>
      </c>
      <c r="CJ200" s="69"/>
      <c r="CK200" s="71">
        <v>4166.58132</v>
      </c>
      <c r="CL200" s="69"/>
      <c r="CM200" s="72">
        <f>IF((CK200-CL200)=0,0,(CI200-CJ200)/(CK200-CL200)*100)</f>
        <v>104.03174418302244</v>
      </c>
      <c r="CO200" s="69">
        <v>105</v>
      </c>
      <c r="CP200" s="69" t="s">
        <v>43</v>
      </c>
      <c r="CQ200" s="69">
        <v>105</v>
      </c>
      <c r="CR200" s="69">
        <v>2.5</v>
      </c>
      <c r="CS200" s="69">
        <v>107.5</v>
      </c>
      <c r="CV200" s="69">
        <v>953.0743588131265</v>
      </c>
      <c r="CW200" s="69"/>
      <c r="CX200" s="69">
        <v>985.2256835621936</v>
      </c>
      <c r="CY200" s="69"/>
      <c r="CZ200" s="69">
        <v>953.0743588131265</v>
      </c>
      <c r="DA200" s="69"/>
      <c r="DB200" s="69">
        <v>985.2256835621936</v>
      </c>
      <c r="DC200" s="69"/>
    </row>
    <row r="201" spans="1:107" s="70" customFormat="1" ht="26.25" customHeight="1">
      <c r="A201" s="1"/>
      <c r="B201" s="27"/>
      <c r="C201" s="59" t="s">
        <v>38</v>
      </c>
      <c r="D201" s="60">
        <f>ROW(C201)-13</f>
        <v>188</v>
      </c>
      <c r="E201" s="61" t="s">
        <v>300</v>
      </c>
      <c r="F201" s="61" t="s">
        <v>461</v>
      </c>
      <c r="G201" s="61" t="s">
        <v>462</v>
      </c>
      <c r="H201" s="61">
        <v>32</v>
      </c>
      <c r="I201" s="62" t="s">
        <v>448</v>
      </c>
      <c r="J201" s="63">
        <v>3</v>
      </c>
      <c r="K201" s="64">
        <v>5781.842459999999</v>
      </c>
      <c r="L201" s="65">
        <v>104.20413165897277</v>
      </c>
      <c r="M201" s="66"/>
      <c r="N201" s="67">
        <v>104.20413165897277</v>
      </c>
      <c r="O201" s="67">
        <v>0</v>
      </c>
      <c r="P201" s="67">
        <v>0</v>
      </c>
      <c r="Q201" s="67">
        <v>0</v>
      </c>
      <c r="R201" s="67">
        <v>104.16537969377397</v>
      </c>
      <c r="S201" s="67">
        <v>104.34782608695652</v>
      </c>
      <c r="T201" s="67">
        <v>104.19002655650635</v>
      </c>
      <c r="U201" s="67">
        <v>0</v>
      </c>
      <c r="V201" s="68">
        <v>104.22516961302163</v>
      </c>
      <c r="W201" s="66"/>
      <c r="X201" s="67">
        <v>104.22516961302163</v>
      </c>
      <c r="Y201" s="67">
        <v>0</v>
      </c>
      <c r="Z201" s="67">
        <v>0</v>
      </c>
      <c r="AA201" s="67">
        <v>0</v>
      </c>
      <c r="AB201" s="67">
        <v>104.16537969377397</v>
      </c>
      <c r="AC201" s="67">
        <v>104.34782608695652</v>
      </c>
      <c r="AD201" s="67">
        <v>104.19002655650635</v>
      </c>
      <c r="AE201" s="67">
        <v>0</v>
      </c>
      <c r="AF201" s="69"/>
      <c r="AG201" s="69"/>
      <c r="AH201" s="69"/>
      <c r="AI201" s="69"/>
      <c r="AJ201" s="69">
        <v>2266.2999999999997</v>
      </c>
      <c r="AK201" s="69">
        <v>2.0700000000000003</v>
      </c>
      <c r="AL201" s="69"/>
      <c r="AM201" s="69"/>
      <c r="AN201" s="69">
        <v>33.89</v>
      </c>
      <c r="AO201" s="69"/>
      <c r="AP201" s="69"/>
      <c r="AQ201" s="69"/>
      <c r="AR201" s="69"/>
      <c r="AS201" s="69"/>
      <c r="AT201" s="69">
        <v>2360.6999999999994</v>
      </c>
      <c r="AU201" s="69">
        <v>2.16</v>
      </c>
      <c r="AV201" s="69"/>
      <c r="AW201" s="69"/>
      <c r="AX201" s="69">
        <v>35.31</v>
      </c>
      <c r="AY201" s="69"/>
      <c r="CA201" s="69">
        <v>0</v>
      </c>
      <c r="CB201" s="69">
        <v>0</v>
      </c>
      <c r="CC201" s="69">
        <v>0</v>
      </c>
      <c r="CD201" s="69">
        <v>3594.8739599999994</v>
      </c>
      <c r="CE201" s="69">
        <v>1080</v>
      </c>
      <c r="CF201" s="69">
        <v>1106.9685</v>
      </c>
      <c r="CG201" s="69">
        <v>0</v>
      </c>
      <c r="CH201" s="69">
        <v>5781.842459999999</v>
      </c>
      <c r="CI201" s="69">
        <v>5781.842459999999</v>
      </c>
      <c r="CJ201" s="69"/>
      <c r="CK201" s="71">
        <v>5548.5731399999995</v>
      </c>
      <c r="CL201" s="69"/>
      <c r="CM201" s="72">
        <f>IF((CK201-CL201)=0,0,(CI201-CJ201)/(CK201-CL201)*100)</f>
        <v>104.20413165897277</v>
      </c>
      <c r="CO201" s="69">
        <v>105</v>
      </c>
      <c r="CP201" s="69" t="s">
        <v>43</v>
      </c>
      <c r="CQ201" s="69">
        <v>105</v>
      </c>
      <c r="CR201" s="69">
        <v>2.5</v>
      </c>
      <c r="CS201" s="69">
        <v>107.5</v>
      </c>
      <c r="CV201" s="69">
        <v>76.46242532</v>
      </c>
      <c r="CW201" s="69"/>
      <c r="CX201" s="69">
        <v>79.69309248</v>
      </c>
      <c r="CY201" s="69"/>
      <c r="CZ201" s="69">
        <v>76.46242532</v>
      </c>
      <c r="DA201" s="69"/>
      <c r="DB201" s="69">
        <v>79.69309248</v>
      </c>
      <c r="DC201" s="69"/>
    </row>
    <row r="202" spans="1:107" s="70" customFormat="1" ht="26.25" customHeight="1">
      <c r="A202" s="1"/>
      <c r="B202" s="27"/>
      <c r="C202" s="59" t="s">
        <v>38</v>
      </c>
      <c r="D202" s="60">
        <f>ROW(C202)-13</f>
        <v>189</v>
      </c>
      <c r="E202" s="61" t="s">
        <v>300</v>
      </c>
      <c r="F202" s="61" t="s">
        <v>463</v>
      </c>
      <c r="G202" s="61" t="s">
        <v>464</v>
      </c>
      <c r="H202" s="61">
        <v>32</v>
      </c>
      <c r="I202" s="62" t="s">
        <v>448</v>
      </c>
      <c r="J202" s="63">
        <v>3</v>
      </c>
      <c r="K202" s="64">
        <v>3436.2389000000003</v>
      </c>
      <c r="L202" s="65">
        <v>104.3319398984146</v>
      </c>
      <c r="M202" s="66"/>
      <c r="N202" s="67">
        <v>104.3319398984146</v>
      </c>
      <c r="O202" s="67">
        <v>105.01930501930504</v>
      </c>
      <c r="P202" s="67">
        <v>105.00587544065804</v>
      </c>
      <c r="Q202" s="67">
        <v>105.00118511495617</v>
      </c>
      <c r="R202" s="67">
        <v>104.11026508742245</v>
      </c>
      <c r="S202" s="67">
        <v>104.05405405405406</v>
      </c>
      <c r="T202" s="67">
        <v>104.14012738853503</v>
      </c>
      <c r="U202" s="67">
        <v>0</v>
      </c>
      <c r="V202" s="68">
        <v>104.28997011433307</v>
      </c>
      <c r="W202" s="66"/>
      <c r="X202" s="67">
        <v>104.28997011433307</v>
      </c>
      <c r="Y202" s="67">
        <v>105.01930501930504</v>
      </c>
      <c r="Z202" s="67">
        <v>105.00587544065804</v>
      </c>
      <c r="AA202" s="67">
        <v>105.00118511495613</v>
      </c>
      <c r="AB202" s="67">
        <v>104.11026508742245</v>
      </c>
      <c r="AC202" s="67">
        <v>104.05405405405406</v>
      </c>
      <c r="AD202" s="67">
        <v>104.14012738853503</v>
      </c>
      <c r="AE202" s="67">
        <v>0</v>
      </c>
      <c r="AF202" s="69"/>
      <c r="AG202" s="69">
        <v>23.31</v>
      </c>
      <c r="AH202" s="69">
        <v>42.54999999999999</v>
      </c>
      <c r="AI202" s="69">
        <v>84.38000000000001</v>
      </c>
      <c r="AJ202" s="69">
        <v>1418.4</v>
      </c>
      <c r="AK202" s="69">
        <v>2.96</v>
      </c>
      <c r="AL202" s="69"/>
      <c r="AM202" s="69">
        <v>6.279999999999999</v>
      </c>
      <c r="AN202" s="69"/>
      <c r="AO202" s="69"/>
      <c r="AP202" s="69"/>
      <c r="AQ202" s="69">
        <v>24.48</v>
      </c>
      <c r="AR202" s="69">
        <v>44.68</v>
      </c>
      <c r="AS202" s="69">
        <v>88.6</v>
      </c>
      <c r="AT202" s="69">
        <v>1476.7000000000003</v>
      </c>
      <c r="AU202" s="69">
        <v>3.0800000000000005</v>
      </c>
      <c r="AV202" s="69"/>
      <c r="AW202" s="69">
        <v>6.54</v>
      </c>
      <c r="AX202" s="69"/>
      <c r="AY202" s="69"/>
      <c r="CA202" s="69">
        <v>133.6608</v>
      </c>
      <c r="CB202" s="69">
        <v>323.0364</v>
      </c>
      <c r="CC202" s="69">
        <v>406.674</v>
      </c>
      <c r="CD202" s="69">
        <v>2113.1577</v>
      </c>
      <c r="CE202" s="69">
        <v>234.08</v>
      </c>
      <c r="CF202" s="69">
        <v>225.63</v>
      </c>
      <c r="CG202" s="69">
        <v>0</v>
      </c>
      <c r="CH202" s="69">
        <v>3436.2389000000003</v>
      </c>
      <c r="CI202" s="69">
        <v>3436.2389000000003</v>
      </c>
      <c r="CJ202" s="69"/>
      <c r="CK202" s="71">
        <v>3293.5636999999997</v>
      </c>
      <c r="CL202" s="69"/>
      <c r="CM202" s="72">
        <f>IF((CK202-CL202)=0,0,(CI202-CJ202)/(CK202-CL202)*100)</f>
        <v>104.3319398984146</v>
      </c>
      <c r="CO202" s="69">
        <v>105</v>
      </c>
      <c r="CP202" s="69" t="s">
        <v>43</v>
      </c>
      <c r="CQ202" s="69">
        <v>105</v>
      </c>
      <c r="CR202" s="69">
        <v>2.5</v>
      </c>
      <c r="CS202" s="69">
        <v>107.5</v>
      </c>
      <c r="CV202" s="69">
        <v>2877.2523914506637</v>
      </c>
      <c r="CW202" s="69"/>
      <c r="CX202" s="69">
        <v>3000.6856591578307</v>
      </c>
      <c r="CY202" s="69"/>
      <c r="CZ202" s="69">
        <v>2877.2523914506637</v>
      </c>
      <c r="DA202" s="69"/>
      <c r="DB202" s="69">
        <v>3000.6856591578307</v>
      </c>
      <c r="DC202" s="69"/>
    </row>
    <row r="203" spans="1:107" s="70" customFormat="1" ht="26.25" customHeight="1">
      <c r="A203" s="1"/>
      <c r="B203" s="27"/>
      <c r="C203" s="59" t="s">
        <v>38</v>
      </c>
      <c r="D203" s="60">
        <f>ROW(C203)-13</f>
        <v>190</v>
      </c>
      <c r="E203" s="61" t="s">
        <v>300</v>
      </c>
      <c r="F203" s="61" t="s">
        <v>465</v>
      </c>
      <c r="G203" s="61" t="s">
        <v>466</v>
      </c>
      <c r="H203" s="61">
        <v>32</v>
      </c>
      <c r="I203" s="62" t="s">
        <v>448</v>
      </c>
      <c r="J203" s="63">
        <v>3</v>
      </c>
      <c r="K203" s="64">
        <v>3480.5088</v>
      </c>
      <c r="L203" s="65">
        <v>104.27144864716789</v>
      </c>
      <c r="M203" s="66"/>
      <c r="N203" s="67">
        <v>104.27144864716789</v>
      </c>
      <c r="O203" s="67">
        <v>104.99566849552409</v>
      </c>
      <c r="P203" s="67">
        <v>104.97903563941303</v>
      </c>
      <c r="Q203" s="67">
        <v>0</v>
      </c>
      <c r="R203" s="67">
        <v>104.26191398682683</v>
      </c>
      <c r="S203" s="67">
        <v>104.05405405405406</v>
      </c>
      <c r="T203" s="67">
        <v>104.14012738853503</v>
      </c>
      <c r="U203" s="67">
        <v>0</v>
      </c>
      <c r="V203" s="68">
        <v>104.31963999635603</v>
      </c>
      <c r="W203" s="66"/>
      <c r="X203" s="67">
        <v>104.31963999635603</v>
      </c>
      <c r="Y203" s="67">
        <v>104.99566849552411</v>
      </c>
      <c r="Z203" s="67">
        <v>104.97903563941303</v>
      </c>
      <c r="AA203" s="67">
        <v>0</v>
      </c>
      <c r="AB203" s="67">
        <v>104.2619139868268</v>
      </c>
      <c r="AC203" s="67">
        <v>104.0796626763486</v>
      </c>
      <c r="AD203" s="67">
        <v>104.11989682389596</v>
      </c>
      <c r="AE203" s="67">
        <v>0</v>
      </c>
      <c r="AF203" s="69"/>
      <c r="AG203" s="69">
        <v>34.63</v>
      </c>
      <c r="AH203" s="69">
        <v>19.08</v>
      </c>
      <c r="AI203" s="69"/>
      <c r="AJ203" s="69">
        <v>1548.5999999999997</v>
      </c>
      <c r="AK203" s="69">
        <v>2.8530680331443525</v>
      </c>
      <c r="AL203" s="69"/>
      <c r="AM203" s="69">
        <v>5.578768978899869</v>
      </c>
      <c r="AN203" s="69"/>
      <c r="AO203" s="69"/>
      <c r="AP203" s="69"/>
      <c r="AQ203" s="69">
        <v>36.36</v>
      </c>
      <c r="AR203" s="69">
        <v>20.03</v>
      </c>
      <c r="AS203" s="69"/>
      <c r="AT203" s="69">
        <v>1614.5999999999995</v>
      </c>
      <c r="AU203" s="69">
        <v>2.9694635848233757</v>
      </c>
      <c r="AV203" s="69"/>
      <c r="AW203" s="69">
        <v>5.808608504874057</v>
      </c>
      <c r="AX203" s="69"/>
      <c r="AY203" s="69"/>
      <c r="CA203" s="69">
        <v>109.08</v>
      </c>
      <c r="CB203" s="69">
        <v>60.09</v>
      </c>
      <c r="CC203" s="69">
        <v>0</v>
      </c>
      <c r="CD203" s="69">
        <v>2790.0288</v>
      </c>
      <c r="CE203" s="69">
        <v>295.68</v>
      </c>
      <c r="CF203" s="69">
        <v>225.63</v>
      </c>
      <c r="CG203" s="69">
        <v>0</v>
      </c>
      <c r="CH203" s="69">
        <v>3480.5088</v>
      </c>
      <c r="CI203" s="69">
        <v>3480.5088</v>
      </c>
      <c r="CJ203" s="69"/>
      <c r="CK203" s="71">
        <v>3337.9307999999996</v>
      </c>
      <c r="CL203" s="69"/>
      <c r="CM203" s="72">
        <f>IF((CK203-CL203)=0,0,(CI203-CJ203)/(CK203-CL203)*100)</f>
        <v>104.27144864716789</v>
      </c>
      <c r="CO203" s="69">
        <v>105</v>
      </c>
      <c r="CP203" s="69" t="s">
        <v>43</v>
      </c>
      <c r="CQ203" s="69">
        <v>105</v>
      </c>
      <c r="CR203" s="69">
        <v>2.5</v>
      </c>
      <c r="CS203" s="69">
        <v>107.5</v>
      </c>
      <c r="CV203" s="69">
        <v>3202.44825332738</v>
      </c>
      <c r="CW203" s="69"/>
      <c r="CX203" s="69">
        <v>3340.7824889407148</v>
      </c>
      <c r="CY203" s="69"/>
      <c r="CZ203" s="69">
        <v>3202.44825332738</v>
      </c>
      <c r="DA203" s="69"/>
      <c r="DB203" s="69">
        <v>3340.7824889407148</v>
      </c>
      <c r="DC203" s="69"/>
    </row>
    <row r="204" spans="1:107" s="70" customFormat="1" ht="26.25" customHeight="1">
      <c r="A204" s="1"/>
      <c r="B204" s="27"/>
      <c r="C204" s="59" t="s">
        <v>38</v>
      </c>
      <c r="D204" s="60">
        <f>ROW(C204)-13</f>
        <v>191</v>
      </c>
      <c r="E204" s="61" t="s">
        <v>300</v>
      </c>
      <c r="F204" s="61" t="s">
        <v>467</v>
      </c>
      <c r="G204" s="61" t="s">
        <v>468</v>
      </c>
      <c r="H204" s="61">
        <v>32</v>
      </c>
      <c r="I204" s="62" t="s">
        <v>448</v>
      </c>
      <c r="J204" s="63">
        <v>3</v>
      </c>
      <c r="K204" s="64">
        <v>4590.98692</v>
      </c>
      <c r="L204" s="65">
        <v>104.92769898705743</v>
      </c>
      <c r="M204" s="66"/>
      <c r="N204" s="67">
        <v>104.92769898705743</v>
      </c>
      <c r="O204" s="67">
        <v>106.19434765776228</v>
      </c>
      <c r="P204" s="67">
        <v>102.0123839009288</v>
      </c>
      <c r="Q204" s="67">
        <v>0</v>
      </c>
      <c r="R204" s="67">
        <v>105.24426133019422</v>
      </c>
      <c r="S204" s="67">
        <v>104.34782608695654</v>
      </c>
      <c r="T204" s="67">
        <v>104.07239819004523</v>
      </c>
      <c r="U204" s="67">
        <v>0</v>
      </c>
      <c r="V204" s="68">
        <v>104.54712371762199</v>
      </c>
      <c r="W204" s="66"/>
      <c r="X204" s="67">
        <v>104.54712371762199</v>
      </c>
      <c r="Y204" s="67">
        <v>106.19434765776228</v>
      </c>
      <c r="Z204" s="67">
        <v>102.0123839009288</v>
      </c>
      <c r="AA204" s="67">
        <v>0</v>
      </c>
      <c r="AB204" s="67">
        <v>105.24426133019422</v>
      </c>
      <c r="AC204" s="67">
        <v>104.34782608695656</v>
      </c>
      <c r="AD204" s="67">
        <v>104.13623972490456</v>
      </c>
      <c r="AE204" s="67">
        <v>0</v>
      </c>
      <c r="AF204" s="69"/>
      <c r="AG204" s="69">
        <v>25.83000000000001</v>
      </c>
      <c r="AH204" s="69">
        <v>12.920000000000002</v>
      </c>
      <c r="AI204" s="69"/>
      <c r="AJ204" s="69">
        <v>1698.9999999999998</v>
      </c>
      <c r="AK204" s="69">
        <v>2.07</v>
      </c>
      <c r="AL204" s="69"/>
      <c r="AM204" s="69">
        <v>4.834521926671459</v>
      </c>
      <c r="AN204" s="69">
        <v>36.589999999999996</v>
      </c>
      <c r="AO204" s="69"/>
      <c r="AP204" s="69"/>
      <c r="AQ204" s="69">
        <v>27.430000000000003</v>
      </c>
      <c r="AR204" s="69">
        <v>13.180000000000001</v>
      </c>
      <c r="AS204" s="69"/>
      <c r="AT204" s="69">
        <v>1788.1</v>
      </c>
      <c r="AU204" s="69">
        <v>2.1600000000000006</v>
      </c>
      <c r="AV204" s="69"/>
      <c r="AW204" s="69">
        <v>5.03235082674335</v>
      </c>
      <c r="AX204" s="69">
        <v>38.120000000000005</v>
      </c>
      <c r="AY204" s="69"/>
      <c r="CA204" s="69">
        <v>427.0851</v>
      </c>
      <c r="CB204" s="69">
        <v>205.2126</v>
      </c>
      <c r="CC204" s="69">
        <v>0</v>
      </c>
      <c r="CD204" s="69">
        <v>2925.6892199999998</v>
      </c>
      <c r="CE204" s="69">
        <v>172.8</v>
      </c>
      <c r="CF204" s="69">
        <v>860.1999999999999</v>
      </c>
      <c r="CG204" s="69">
        <v>0</v>
      </c>
      <c r="CH204" s="69">
        <v>4590.98692</v>
      </c>
      <c r="CI204" s="69">
        <v>4590.98692</v>
      </c>
      <c r="CJ204" s="69"/>
      <c r="CK204" s="71">
        <v>4375.3813</v>
      </c>
      <c r="CL204" s="69"/>
      <c r="CM204" s="72">
        <f>IF((CK204-CL204)=0,0,(CI204-CJ204)/(CK204-CL204)*100)</f>
        <v>104.92769898705743</v>
      </c>
      <c r="CO204" s="69">
        <v>105</v>
      </c>
      <c r="CP204" s="69" t="s">
        <v>43</v>
      </c>
      <c r="CQ204" s="69">
        <v>105</v>
      </c>
      <c r="CR204" s="69">
        <v>2.5</v>
      </c>
      <c r="CS204" s="69">
        <v>107.5</v>
      </c>
      <c r="CV204" s="69">
        <v>633.1692923738686</v>
      </c>
      <c r="CW204" s="69"/>
      <c r="CX204" s="69">
        <v>661.9602834401</v>
      </c>
      <c r="CY204" s="69"/>
      <c r="CZ204" s="69">
        <v>633.1692923738686</v>
      </c>
      <c r="DA204" s="69"/>
      <c r="DB204" s="69">
        <v>661.9602834401</v>
      </c>
      <c r="DC204" s="69"/>
    </row>
    <row r="205" spans="1:107" s="70" customFormat="1" ht="26.25" customHeight="1">
      <c r="A205" s="1"/>
      <c r="B205" s="27"/>
      <c r="C205" s="59" t="s">
        <v>38</v>
      </c>
      <c r="D205" s="60">
        <f>ROW(C205)-13</f>
        <v>192</v>
      </c>
      <c r="E205" s="61" t="s">
        <v>300</v>
      </c>
      <c r="F205" s="61" t="s">
        <v>469</v>
      </c>
      <c r="G205" s="61" t="s">
        <v>470</v>
      </c>
      <c r="H205" s="61">
        <v>32</v>
      </c>
      <c r="I205" s="62" t="s">
        <v>448</v>
      </c>
      <c r="J205" s="63">
        <v>3</v>
      </c>
      <c r="K205" s="64">
        <v>1289.3022</v>
      </c>
      <c r="L205" s="65">
        <v>103.76476399934617</v>
      </c>
      <c r="M205" s="66"/>
      <c r="N205" s="67">
        <v>103.76476399934617</v>
      </c>
      <c r="O205" s="67">
        <v>101.96732244081362</v>
      </c>
      <c r="P205" s="67">
        <v>0</v>
      </c>
      <c r="Q205" s="67">
        <v>0</v>
      </c>
      <c r="R205" s="67">
        <v>0</v>
      </c>
      <c r="S205" s="67">
        <v>104.34782608695654</v>
      </c>
      <c r="T205" s="67">
        <v>104.07239819004526</v>
      </c>
      <c r="U205" s="67">
        <v>0</v>
      </c>
      <c r="V205" s="68">
        <v>104.63584774600396</v>
      </c>
      <c r="W205" s="66"/>
      <c r="X205" s="67">
        <v>104.63584774600396</v>
      </c>
      <c r="Y205" s="67">
        <v>101.96732244081362</v>
      </c>
      <c r="Z205" s="67">
        <v>0</v>
      </c>
      <c r="AA205" s="67">
        <v>0</v>
      </c>
      <c r="AB205" s="67">
        <v>0</v>
      </c>
      <c r="AC205" s="67">
        <v>104.34782608695652</v>
      </c>
      <c r="AD205" s="67">
        <v>105.70467194453306</v>
      </c>
      <c r="AE205" s="67">
        <v>0</v>
      </c>
      <c r="AF205" s="69"/>
      <c r="AG205" s="69">
        <v>29.990000000000002</v>
      </c>
      <c r="AH205" s="69"/>
      <c r="AI205" s="69"/>
      <c r="AJ205" s="69"/>
      <c r="AK205" s="69">
        <v>2.07</v>
      </c>
      <c r="AL205" s="69"/>
      <c r="AM205" s="69">
        <v>4.52695</v>
      </c>
      <c r="AN205" s="69">
        <v>36.59</v>
      </c>
      <c r="AO205" s="69"/>
      <c r="AP205" s="69"/>
      <c r="AQ205" s="69">
        <v>30.580000000000005</v>
      </c>
      <c r="AR205" s="69"/>
      <c r="AS205" s="69"/>
      <c r="AT205" s="69"/>
      <c r="AU205" s="69">
        <v>2.16</v>
      </c>
      <c r="AV205" s="69"/>
      <c r="AW205" s="69">
        <v>4.711549999999999</v>
      </c>
      <c r="AX205" s="69">
        <v>39.120000000000005</v>
      </c>
      <c r="AY205" s="69"/>
      <c r="CA205" s="69">
        <v>232.10219999999998</v>
      </c>
      <c r="CB205" s="69">
        <v>0</v>
      </c>
      <c r="CC205" s="69">
        <v>0</v>
      </c>
      <c r="CD205" s="69">
        <v>0</v>
      </c>
      <c r="CE205" s="69">
        <v>367.20000000000005</v>
      </c>
      <c r="CF205" s="69">
        <v>690</v>
      </c>
      <c r="CG205" s="69">
        <v>0</v>
      </c>
      <c r="CH205" s="69">
        <v>1289.3022</v>
      </c>
      <c r="CI205" s="69">
        <v>1289.3022</v>
      </c>
      <c r="CJ205" s="69"/>
      <c r="CK205" s="71">
        <v>1242.5241</v>
      </c>
      <c r="CL205" s="69"/>
      <c r="CM205" s="72">
        <f>IF((CK205-CL205)=0,0,(CI205-CJ205)/(CK205-CL205)*100)</f>
        <v>103.76476399934617</v>
      </c>
      <c r="CO205" s="69">
        <v>105</v>
      </c>
      <c r="CP205" s="69" t="s">
        <v>43</v>
      </c>
      <c r="CQ205" s="69">
        <v>105</v>
      </c>
      <c r="CR205" s="69">
        <v>2.5</v>
      </c>
      <c r="CS205" s="69">
        <v>107.5</v>
      </c>
      <c r="CV205" s="69">
        <v>204.86797856666564</v>
      </c>
      <c r="CW205" s="69"/>
      <c r="CX205" s="69">
        <v>214.3653461333323</v>
      </c>
      <c r="CY205" s="69"/>
      <c r="CZ205" s="69">
        <v>204.86797856666564</v>
      </c>
      <c r="DA205" s="69"/>
      <c r="DB205" s="69">
        <v>214.3653461333323</v>
      </c>
      <c r="DC205" s="69"/>
    </row>
    <row r="206" spans="1:107" s="70" customFormat="1" ht="26.25" customHeight="1">
      <c r="A206" s="1"/>
      <c r="B206" s="27"/>
      <c r="C206" s="59" t="s">
        <v>38</v>
      </c>
      <c r="D206" s="60">
        <f>ROW(C206)-13</f>
        <v>193</v>
      </c>
      <c r="E206" s="61" t="s">
        <v>300</v>
      </c>
      <c r="F206" s="61" t="s">
        <v>471</v>
      </c>
      <c r="G206" s="61" t="s">
        <v>472</v>
      </c>
      <c r="H206" s="61">
        <v>32</v>
      </c>
      <c r="I206" s="62" t="s">
        <v>448</v>
      </c>
      <c r="J206" s="63">
        <v>3</v>
      </c>
      <c r="K206" s="64">
        <v>695.04</v>
      </c>
      <c r="L206" s="65">
        <v>101.90007037297678</v>
      </c>
      <c r="M206" s="66"/>
      <c r="N206" s="67">
        <v>101.90007037297678</v>
      </c>
      <c r="O206" s="67">
        <v>0</v>
      </c>
      <c r="P206" s="67">
        <v>0</v>
      </c>
      <c r="Q206" s="67">
        <v>0</v>
      </c>
      <c r="R206" s="67">
        <v>0</v>
      </c>
      <c r="S206" s="67">
        <v>104.34782608695656</v>
      </c>
      <c r="T206" s="67">
        <v>0</v>
      </c>
      <c r="U206" s="67">
        <v>100</v>
      </c>
      <c r="V206" s="68">
        <v>103.01664463387704</v>
      </c>
      <c r="W206" s="66"/>
      <c r="X206" s="67">
        <v>103.01664463387704</v>
      </c>
      <c r="Y206" s="67">
        <v>0</v>
      </c>
      <c r="Z206" s="67">
        <v>0</v>
      </c>
      <c r="AA206" s="67">
        <v>0</v>
      </c>
      <c r="AB206" s="67">
        <v>0</v>
      </c>
      <c r="AC206" s="67">
        <v>104.34782608695656</v>
      </c>
      <c r="AD206" s="67">
        <v>104.18147034708936</v>
      </c>
      <c r="AE206" s="67">
        <v>100</v>
      </c>
      <c r="AF206" s="69"/>
      <c r="AG206" s="69"/>
      <c r="AH206" s="69"/>
      <c r="AI206" s="69"/>
      <c r="AJ206" s="69"/>
      <c r="AK206" s="69">
        <v>2.07</v>
      </c>
      <c r="AL206" s="69"/>
      <c r="AM206" s="69"/>
      <c r="AN206" s="69">
        <v>36.589999999999996</v>
      </c>
      <c r="AO206" s="69">
        <v>600</v>
      </c>
      <c r="AP206" s="69"/>
      <c r="AQ206" s="69"/>
      <c r="AR206" s="69"/>
      <c r="AS206" s="69"/>
      <c r="AT206" s="69"/>
      <c r="AU206" s="69">
        <v>2.16</v>
      </c>
      <c r="AV206" s="69"/>
      <c r="AW206" s="69"/>
      <c r="AX206" s="69">
        <v>38.12</v>
      </c>
      <c r="AY206" s="69">
        <v>600</v>
      </c>
      <c r="CA206" s="69">
        <v>0</v>
      </c>
      <c r="CB206" s="69">
        <v>0</v>
      </c>
      <c r="CC206" s="69">
        <v>0</v>
      </c>
      <c r="CD206" s="69">
        <v>0</v>
      </c>
      <c r="CE206" s="69">
        <v>311.04</v>
      </c>
      <c r="CF206" s="69">
        <v>0</v>
      </c>
      <c r="CG206" s="69">
        <v>384</v>
      </c>
      <c r="CH206" s="69">
        <v>695.04</v>
      </c>
      <c r="CI206" s="69">
        <v>695.04</v>
      </c>
      <c r="CJ206" s="69"/>
      <c r="CK206" s="71">
        <v>682.0799999999999</v>
      </c>
      <c r="CL206" s="69"/>
      <c r="CM206" s="72">
        <f>IF((CK206-CL206)=0,0,(CI206-CJ206)/(CK206-CL206)*100)</f>
        <v>101.90007037297678</v>
      </c>
      <c r="CO206" s="69">
        <v>105</v>
      </c>
      <c r="CP206" s="69" t="s">
        <v>43</v>
      </c>
      <c r="CQ206" s="69">
        <v>105</v>
      </c>
      <c r="CR206" s="69">
        <v>2.5</v>
      </c>
      <c r="CS206" s="69">
        <v>107.5</v>
      </c>
      <c r="CV206" s="69">
        <v>316.410985</v>
      </c>
      <c r="CW206" s="69"/>
      <c r="CX206" s="69">
        <v>325.95597999999995</v>
      </c>
      <c r="CY206" s="69"/>
      <c r="CZ206" s="69">
        <v>316.410985</v>
      </c>
      <c r="DA206" s="69"/>
      <c r="DB206" s="69">
        <v>325.95597999999995</v>
      </c>
      <c r="DC206" s="69"/>
    </row>
    <row r="207" spans="1:107" s="70" customFormat="1" ht="26.25" customHeight="1">
      <c r="A207" s="1"/>
      <c r="B207" s="27"/>
      <c r="C207" s="59" t="s">
        <v>38</v>
      </c>
      <c r="D207" s="60">
        <f>ROW(C207)-13</f>
        <v>194</v>
      </c>
      <c r="E207" s="61" t="s">
        <v>300</v>
      </c>
      <c r="F207" s="61" t="s">
        <v>473</v>
      </c>
      <c r="G207" s="61" t="s">
        <v>474</v>
      </c>
      <c r="H207" s="61">
        <v>32</v>
      </c>
      <c r="I207" s="62" t="s">
        <v>448</v>
      </c>
      <c r="J207" s="63">
        <v>3</v>
      </c>
      <c r="K207" s="64">
        <v>3000.543</v>
      </c>
      <c r="L207" s="65">
        <v>103.68860399956168</v>
      </c>
      <c r="M207" s="66"/>
      <c r="N207" s="67">
        <v>103.68860399956168</v>
      </c>
      <c r="O207" s="67">
        <v>103.92886683209261</v>
      </c>
      <c r="P207" s="67">
        <v>103.92055267702935</v>
      </c>
      <c r="Q207" s="67">
        <v>0</v>
      </c>
      <c r="R207" s="67">
        <v>0</v>
      </c>
      <c r="S207" s="67">
        <v>104.34782608695654</v>
      </c>
      <c r="T207" s="67">
        <v>104.18147034708936</v>
      </c>
      <c r="U207" s="67">
        <v>100</v>
      </c>
      <c r="V207" s="68">
        <v>103.06082758834782</v>
      </c>
      <c r="W207" s="66"/>
      <c r="X207" s="67">
        <v>103.06082758834782</v>
      </c>
      <c r="Y207" s="67">
        <v>103.92886683209264</v>
      </c>
      <c r="Z207" s="67">
        <v>103.92055267702935</v>
      </c>
      <c r="AA207" s="67">
        <v>0</v>
      </c>
      <c r="AB207" s="67">
        <v>103.16122233930454</v>
      </c>
      <c r="AC207" s="67">
        <v>104.34782608695654</v>
      </c>
      <c r="AD207" s="67">
        <v>104.14911142276458</v>
      </c>
      <c r="AE207" s="67">
        <v>100</v>
      </c>
      <c r="AF207" s="69"/>
      <c r="AG207" s="69">
        <v>24.179999999999993</v>
      </c>
      <c r="AH207" s="69">
        <v>57.9</v>
      </c>
      <c r="AI207" s="69"/>
      <c r="AJ207" s="69">
        <v>1328.5999999999997</v>
      </c>
      <c r="AK207" s="69">
        <v>2.07</v>
      </c>
      <c r="AL207" s="69"/>
      <c r="AM207" s="69">
        <v>5.998552062606923</v>
      </c>
      <c r="AN207" s="69">
        <v>36.59</v>
      </c>
      <c r="AO207" s="69">
        <v>600</v>
      </c>
      <c r="AP207" s="69"/>
      <c r="AQ207" s="69">
        <v>25.129999999999995</v>
      </c>
      <c r="AR207" s="69">
        <v>60.169999999999995</v>
      </c>
      <c r="AS207" s="69"/>
      <c r="AT207" s="69">
        <v>1370.6000000000001</v>
      </c>
      <c r="AU207" s="69">
        <v>2.16</v>
      </c>
      <c r="AV207" s="69"/>
      <c r="AW207" s="69">
        <v>6.246446774977113</v>
      </c>
      <c r="AX207" s="69">
        <v>38.12</v>
      </c>
      <c r="AY207" s="69">
        <v>600</v>
      </c>
      <c r="CA207" s="69">
        <v>391.2741</v>
      </c>
      <c r="CB207" s="69">
        <v>936.8469</v>
      </c>
      <c r="CC207" s="69">
        <v>0</v>
      </c>
      <c r="CD207" s="69">
        <v>0</v>
      </c>
      <c r="CE207" s="69">
        <v>207.36</v>
      </c>
      <c r="CF207" s="69">
        <v>1195.062</v>
      </c>
      <c r="CG207" s="69">
        <v>270</v>
      </c>
      <c r="CH207" s="69">
        <v>3000.543</v>
      </c>
      <c r="CI207" s="69">
        <v>3000.543</v>
      </c>
      <c r="CJ207" s="69"/>
      <c r="CK207" s="71">
        <v>2893.8021000000003</v>
      </c>
      <c r="CL207" s="69"/>
      <c r="CM207" s="72">
        <f>IF((CK207-CL207)=0,0,(CI207-CJ207)/(CK207-CL207)*100)</f>
        <v>103.68860399956168</v>
      </c>
      <c r="CO207" s="69">
        <v>105</v>
      </c>
      <c r="CP207" s="69" t="s">
        <v>43</v>
      </c>
      <c r="CQ207" s="69">
        <v>105</v>
      </c>
      <c r="CR207" s="69">
        <v>2.5</v>
      </c>
      <c r="CS207" s="69">
        <v>107.5</v>
      </c>
      <c r="CV207" s="69">
        <v>1613.6536005153337</v>
      </c>
      <c r="CW207" s="69"/>
      <c r="CX207" s="69">
        <v>1663.044755100275</v>
      </c>
      <c r="CY207" s="69"/>
      <c r="CZ207" s="69">
        <v>1613.6536005153337</v>
      </c>
      <c r="DA207" s="69"/>
      <c r="DB207" s="69">
        <v>1663.044755100275</v>
      </c>
      <c r="DC207" s="69"/>
    </row>
    <row r="208" spans="1:107" s="70" customFormat="1" ht="26.25" customHeight="1">
      <c r="A208" s="1"/>
      <c r="B208" s="27"/>
      <c r="C208" s="59" t="s">
        <v>38</v>
      </c>
      <c r="D208" s="60">
        <f>ROW(C208)-13</f>
        <v>195</v>
      </c>
      <c r="E208" s="61" t="s">
        <v>300</v>
      </c>
      <c r="F208" s="61" t="s">
        <v>475</v>
      </c>
      <c r="G208" s="61" t="s">
        <v>476</v>
      </c>
      <c r="H208" s="61">
        <v>32</v>
      </c>
      <c r="I208" s="62" t="s">
        <v>448</v>
      </c>
      <c r="J208" s="63">
        <v>3</v>
      </c>
      <c r="K208" s="64">
        <v>8556.3625</v>
      </c>
      <c r="L208" s="65">
        <v>104.078430503429</v>
      </c>
      <c r="M208" s="66"/>
      <c r="N208" s="67">
        <v>104.078430503429</v>
      </c>
      <c r="O208" s="67">
        <v>102.96640457469618</v>
      </c>
      <c r="P208" s="67">
        <v>104.1545189504373</v>
      </c>
      <c r="Q208" s="67">
        <v>104.99861342207429</v>
      </c>
      <c r="R208" s="67">
        <v>103.64390329980588</v>
      </c>
      <c r="S208" s="67">
        <v>104.34782608695654</v>
      </c>
      <c r="T208" s="67">
        <v>104.29864253393666</v>
      </c>
      <c r="U208" s="67">
        <v>0</v>
      </c>
      <c r="V208" s="68">
        <v>104.09759504319153</v>
      </c>
      <c r="W208" s="66"/>
      <c r="X208" s="67">
        <v>104.09759504319153</v>
      </c>
      <c r="Y208" s="67">
        <v>102.96640457469624</v>
      </c>
      <c r="Z208" s="67">
        <v>104.1545189504373</v>
      </c>
      <c r="AA208" s="67">
        <v>104.9986134220743</v>
      </c>
      <c r="AB208" s="67">
        <v>103.64390329980588</v>
      </c>
      <c r="AC208" s="67">
        <v>104.34782608695654</v>
      </c>
      <c r="AD208" s="67">
        <v>104.26785301443206</v>
      </c>
      <c r="AE208" s="67">
        <v>0</v>
      </c>
      <c r="AF208" s="69"/>
      <c r="AG208" s="69">
        <v>27.98</v>
      </c>
      <c r="AH208" s="69">
        <v>13.719999999999999</v>
      </c>
      <c r="AI208" s="69">
        <v>144.24</v>
      </c>
      <c r="AJ208" s="69">
        <v>2266.8</v>
      </c>
      <c r="AK208" s="69">
        <v>2.07</v>
      </c>
      <c r="AL208" s="69"/>
      <c r="AM208" s="69">
        <v>4.513914246696753</v>
      </c>
      <c r="AN208" s="69">
        <v>36.59</v>
      </c>
      <c r="AO208" s="69"/>
      <c r="AP208" s="69"/>
      <c r="AQ208" s="69">
        <v>28.810000000000006</v>
      </c>
      <c r="AR208" s="69">
        <v>14.29</v>
      </c>
      <c r="AS208" s="69">
        <v>151.44999999999996</v>
      </c>
      <c r="AT208" s="69">
        <v>2349.4</v>
      </c>
      <c r="AU208" s="69">
        <v>2.16</v>
      </c>
      <c r="AV208" s="69"/>
      <c r="AW208" s="69">
        <v>4.707448653830501</v>
      </c>
      <c r="AX208" s="69">
        <v>38.12</v>
      </c>
      <c r="AY208" s="69"/>
      <c r="CA208" s="69">
        <v>218.66789999999997</v>
      </c>
      <c r="CB208" s="69">
        <v>315.0945</v>
      </c>
      <c r="CC208" s="69">
        <v>1485.7244999999998</v>
      </c>
      <c r="CD208" s="69">
        <v>3932.8956000000003</v>
      </c>
      <c r="CE208" s="69">
        <v>216</v>
      </c>
      <c r="CF208" s="69">
        <v>2387.98</v>
      </c>
      <c r="CG208" s="69">
        <v>0</v>
      </c>
      <c r="CH208" s="69">
        <v>8556.3625</v>
      </c>
      <c r="CI208" s="69">
        <v>8556.3625</v>
      </c>
      <c r="CJ208" s="69"/>
      <c r="CK208" s="71">
        <v>8221.0718</v>
      </c>
      <c r="CL208" s="69"/>
      <c r="CM208" s="72">
        <f>IF((CK208-CL208)=0,0,(CI208-CJ208)/(CK208-CL208)*100)</f>
        <v>104.078430503429</v>
      </c>
      <c r="CO208" s="69">
        <v>105</v>
      </c>
      <c r="CP208" s="69" t="s">
        <v>43</v>
      </c>
      <c r="CQ208" s="69">
        <v>105</v>
      </c>
      <c r="CR208" s="69">
        <v>2.5</v>
      </c>
      <c r="CS208" s="69">
        <v>107.5</v>
      </c>
      <c r="CV208" s="69">
        <v>474.02165144666344</v>
      </c>
      <c r="CW208" s="69"/>
      <c r="CX208" s="69">
        <v>493.4451391399966</v>
      </c>
      <c r="CY208" s="69"/>
      <c r="CZ208" s="69">
        <v>474.02165144666344</v>
      </c>
      <c r="DA208" s="69"/>
      <c r="DB208" s="69">
        <v>493.4451391399966</v>
      </c>
      <c r="DC208" s="69"/>
    </row>
    <row r="209" spans="1:107" s="70" customFormat="1" ht="26.25" customHeight="1">
      <c r="A209" s="1"/>
      <c r="B209" s="27"/>
      <c r="C209" s="59" t="s">
        <v>38</v>
      </c>
      <c r="D209" s="60">
        <f>ROW(C209)-13</f>
        <v>196</v>
      </c>
      <c r="E209" s="61" t="s">
        <v>477</v>
      </c>
      <c r="F209" s="61" t="s">
        <v>478</v>
      </c>
      <c r="G209" s="61" t="s">
        <v>479</v>
      </c>
      <c r="H209" s="61">
        <v>42</v>
      </c>
      <c r="I209" s="62" t="s">
        <v>480</v>
      </c>
      <c r="J209" s="63">
        <v>3</v>
      </c>
      <c r="K209" s="64">
        <v>1332.9585</v>
      </c>
      <c r="L209" s="65">
        <v>103.94836732426</v>
      </c>
      <c r="M209" s="66"/>
      <c r="N209" s="67">
        <v>103.94836732426</v>
      </c>
      <c r="O209" s="67">
        <v>100.1034661148474</v>
      </c>
      <c r="P209" s="67">
        <v>0</v>
      </c>
      <c r="Q209" s="67">
        <v>0</v>
      </c>
      <c r="R209" s="67">
        <v>0</v>
      </c>
      <c r="S209" s="67">
        <v>104.34782608695652</v>
      </c>
      <c r="T209" s="67">
        <v>104.19002655650635</v>
      </c>
      <c r="U209" s="67">
        <v>0</v>
      </c>
      <c r="V209" s="68">
        <v>103.44778389351687</v>
      </c>
      <c r="W209" s="66"/>
      <c r="X209" s="67">
        <v>103.44778389351687</v>
      </c>
      <c r="Y209" s="67">
        <v>100.1034661148474</v>
      </c>
      <c r="Z209" s="67">
        <v>0</v>
      </c>
      <c r="AA209" s="67">
        <v>0</v>
      </c>
      <c r="AB209" s="67">
        <v>0</v>
      </c>
      <c r="AC209" s="67">
        <v>104.34782608695652</v>
      </c>
      <c r="AD209" s="67">
        <v>104.19002655650635</v>
      </c>
      <c r="AE209" s="67">
        <v>0</v>
      </c>
      <c r="AF209" s="69"/>
      <c r="AG209" s="69">
        <v>19.33</v>
      </c>
      <c r="AH209" s="69"/>
      <c r="AI209" s="69"/>
      <c r="AJ209" s="69"/>
      <c r="AK209" s="69">
        <v>2.0700000000000003</v>
      </c>
      <c r="AL209" s="69"/>
      <c r="AM209" s="69"/>
      <c r="AN209" s="69">
        <v>33.89</v>
      </c>
      <c r="AO209" s="69"/>
      <c r="AP209" s="69"/>
      <c r="AQ209" s="69">
        <v>19.35</v>
      </c>
      <c r="AR209" s="69"/>
      <c r="AS209" s="69"/>
      <c r="AT209" s="69"/>
      <c r="AU209" s="69">
        <v>2.16</v>
      </c>
      <c r="AV209" s="69"/>
      <c r="AW209" s="69"/>
      <c r="AX209" s="69">
        <v>35.31</v>
      </c>
      <c r="AY209" s="69"/>
      <c r="CA209" s="69">
        <v>81.27</v>
      </c>
      <c r="CB209" s="69">
        <v>0</v>
      </c>
      <c r="CC209" s="69">
        <v>0</v>
      </c>
      <c r="CD209" s="69">
        <v>0</v>
      </c>
      <c r="CE209" s="69">
        <v>144.72</v>
      </c>
      <c r="CF209" s="69">
        <v>1106.9685</v>
      </c>
      <c r="CG209" s="69">
        <v>0</v>
      </c>
      <c r="CH209" s="69">
        <v>1332.9585</v>
      </c>
      <c r="CI209" s="69">
        <v>1332.9585</v>
      </c>
      <c r="CJ209" s="69"/>
      <c r="CK209" s="71">
        <v>1282.3274999999999</v>
      </c>
      <c r="CL209" s="69"/>
      <c r="CM209" s="72">
        <f>IF((CK209-CL209)=0,0,(CI209-CJ209)/(CK209-CL209)*100)</f>
        <v>103.94836732426</v>
      </c>
      <c r="CO209" s="69">
        <v>105</v>
      </c>
      <c r="CP209" s="69" t="s">
        <v>43</v>
      </c>
      <c r="CQ209" s="69">
        <v>105</v>
      </c>
      <c r="CR209" s="69">
        <v>2.5</v>
      </c>
      <c r="CS209" s="69">
        <v>107.5</v>
      </c>
      <c r="CV209" s="69">
        <v>62.16755650000006</v>
      </c>
      <c r="CW209" s="69"/>
      <c r="CX209" s="69">
        <v>64.31095950000007</v>
      </c>
      <c r="CY209" s="69"/>
      <c r="CZ209" s="69">
        <v>62.16755650000006</v>
      </c>
      <c r="DA209" s="69"/>
      <c r="DB209" s="69">
        <v>64.31095950000007</v>
      </c>
      <c r="DC209" s="69"/>
    </row>
    <row r="210" spans="1:107" s="70" customFormat="1" ht="26.25" customHeight="1">
      <c r="A210" s="1"/>
      <c r="B210" s="27"/>
      <c r="C210" s="59" t="s">
        <v>38</v>
      </c>
      <c r="D210" s="60">
        <f>ROW(C210)-13</f>
        <v>197</v>
      </c>
      <c r="E210" s="61" t="s">
        <v>477</v>
      </c>
      <c r="F210" s="61" t="s">
        <v>481</v>
      </c>
      <c r="G210" s="61" t="s">
        <v>482</v>
      </c>
      <c r="H210" s="61">
        <v>42</v>
      </c>
      <c r="I210" s="62" t="s">
        <v>480</v>
      </c>
      <c r="J210" s="63">
        <v>3</v>
      </c>
      <c r="K210" s="64">
        <v>207.09000000000003</v>
      </c>
      <c r="L210" s="65">
        <v>104.25917535115543</v>
      </c>
      <c r="M210" s="66"/>
      <c r="N210" s="67">
        <v>104.25917535115543</v>
      </c>
      <c r="O210" s="67">
        <v>104.19580419580421</v>
      </c>
      <c r="P210" s="67">
        <v>0</v>
      </c>
      <c r="Q210" s="67">
        <v>0</v>
      </c>
      <c r="R210" s="67">
        <v>0</v>
      </c>
      <c r="S210" s="67">
        <v>104.34782608695654</v>
      </c>
      <c r="T210" s="67">
        <v>0</v>
      </c>
      <c r="U210" s="67">
        <v>0</v>
      </c>
      <c r="V210" s="68">
        <v>104.19051228316059</v>
      </c>
      <c r="W210" s="66"/>
      <c r="X210" s="67">
        <v>104.19051228316059</v>
      </c>
      <c r="Y210" s="67">
        <v>104.19580419580421</v>
      </c>
      <c r="Z210" s="67">
        <v>0</v>
      </c>
      <c r="AA210" s="67">
        <v>0</v>
      </c>
      <c r="AB210" s="67">
        <v>0</v>
      </c>
      <c r="AC210" s="67">
        <v>104.34782608695652</v>
      </c>
      <c r="AD210" s="67">
        <v>104.18147034708936</v>
      </c>
      <c r="AE210" s="67">
        <v>0</v>
      </c>
      <c r="AF210" s="69"/>
      <c r="AG210" s="69">
        <v>21.45</v>
      </c>
      <c r="AH210" s="69"/>
      <c r="AI210" s="69"/>
      <c r="AJ210" s="69"/>
      <c r="AK210" s="69">
        <v>2.0700000000000003</v>
      </c>
      <c r="AL210" s="69"/>
      <c r="AM210" s="69"/>
      <c r="AN210" s="69">
        <v>36.59</v>
      </c>
      <c r="AO210" s="69"/>
      <c r="AP210" s="69"/>
      <c r="AQ210" s="69">
        <v>22.35</v>
      </c>
      <c r="AR210" s="69"/>
      <c r="AS210" s="69"/>
      <c r="AT210" s="69"/>
      <c r="AU210" s="69">
        <v>2.1600000000000006</v>
      </c>
      <c r="AV210" s="69"/>
      <c r="AW210" s="69"/>
      <c r="AX210" s="69">
        <v>38.12</v>
      </c>
      <c r="AY210" s="69"/>
      <c r="CA210" s="69">
        <v>120.69000000000001</v>
      </c>
      <c r="CB210" s="69">
        <v>0</v>
      </c>
      <c r="CC210" s="69">
        <v>0</v>
      </c>
      <c r="CD210" s="69">
        <v>0</v>
      </c>
      <c r="CE210" s="69">
        <v>86.4</v>
      </c>
      <c r="CF210" s="69">
        <v>0</v>
      </c>
      <c r="CG210" s="69">
        <v>0</v>
      </c>
      <c r="CH210" s="69">
        <v>207.09000000000003</v>
      </c>
      <c r="CI210" s="69">
        <v>207.09000000000003</v>
      </c>
      <c r="CJ210" s="69"/>
      <c r="CK210" s="71">
        <v>198.63</v>
      </c>
      <c r="CL210" s="69"/>
      <c r="CM210" s="72">
        <f>IF((CK210-CL210)=0,0,(CI210-CJ210)/(CK210-CL210)*100)</f>
        <v>104.25917535115543</v>
      </c>
      <c r="CO210" s="69">
        <v>105</v>
      </c>
      <c r="CP210" s="69" t="s">
        <v>43</v>
      </c>
      <c r="CQ210" s="69">
        <v>105</v>
      </c>
      <c r="CR210" s="69">
        <v>2.5</v>
      </c>
      <c r="CS210" s="69">
        <v>107.5</v>
      </c>
      <c r="CV210" s="69">
        <v>176.66157499999994</v>
      </c>
      <c r="CW210" s="69"/>
      <c r="CX210" s="69">
        <v>184.0645999999999</v>
      </c>
      <c r="CY210" s="69"/>
      <c r="CZ210" s="69">
        <v>176.66157499999994</v>
      </c>
      <c r="DA210" s="69"/>
      <c r="DB210" s="69">
        <v>184.0645999999999</v>
      </c>
      <c r="DC210" s="69"/>
    </row>
    <row r="211" spans="1:107" s="70" customFormat="1" ht="26.25" customHeight="1">
      <c r="A211" s="1"/>
      <c r="B211" s="27"/>
      <c r="C211" s="59" t="s">
        <v>38</v>
      </c>
      <c r="D211" s="60">
        <f>ROW(C211)-13</f>
        <v>198</v>
      </c>
      <c r="E211" s="61" t="s">
        <v>477</v>
      </c>
      <c r="F211" s="61" t="s">
        <v>483</v>
      </c>
      <c r="G211" s="61" t="s">
        <v>484</v>
      </c>
      <c r="H211" s="61">
        <v>42</v>
      </c>
      <c r="I211" s="62" t="s">
        <v>480</v>
      </c>
      <c r="J211" s="63">
        <v>3</v>
      </c>
      <c r="K211" s="64">
        <v>168.17760000000004</v>
      </c>
      <c r="L211" s="65">
        <v>104.31093512757157</v>
      </c>
      <c r="M211" s="66"/>
      <c r="N211" s="67">
        <v>104.31093512757157</v>
      </c>
      <c r="O211" s="67">
        <v>104.1871921182266</v>
      </c>
      <c r="P211" s="67">
        <v>0</v>
      </c>
      <c r="Q211" s="67">
        <v>0</v>
      </c>
      <c r="R211" s="67">
        <v>0</v>
      </c>
      <c r="S211" s="67">
        <v>104.34782608695654</v>
      </c>
      <c r="T211" s="67">
        <v>0</v>
      </c>
      <c r="U211" s="67">
        <v>0</v>
      </c>
      <c r="V211" s="68">
        <v>103.0763849251206</v>
      </c>
      <c r="W211" s="66"/>
      <c r="X211" s="67">
        <v>103.0763849251206</v>
      </c>
      <c r="Y211" s="67">
        <v>102.56870256011159</v>
      </c>
      <c r="Z211" s="67">
        <v>0</v>
      </c>
      <c r="AA211" s="67">
        <v>0</v>
      </c>
      <c r="AB211" s="67">
        <v>0</v>
      </c>
      <c r="AC211" s="67">
        <v>104.34782608695652</v>
      </c>
      <c r="AD211" s="67">
        <v>104.19002655650635</v>
      </c>
      <c r="AE211" s="67">
        <v>0</v>
      </c>
      <c r="AF211" s="69"/>
      <c r="AG211" s="69">
        <v>13.476640181611803</v>
      </c>
      <c r="AH211" s="69"/>
      <c r="AI211" s="69"/>
      <c r="AJ211" s="69"/>
      <c r="AK211" s="69">
        <v>2.07</v>
      </c>
      <c r="AL211" s="69"/>
      <c r="AM211" s="69"/>
      <c r="AN211" s="69">
        <v>33.88999999999999</v>
      </c>
      <c r="AO211" s="69"/>
      <c r="AP211" s="69"/>
      <c r="AQ211" s="69">
        <v>13.822814982973894</v>
      </c>
      <c r="AR211" s="69"/>
      <c r="AS211" s="69"/>
      <c r="AT211" s="69"/>
      <c r="AU211" s="69">
        <v>2.16</v>
      </c>
      <c r="AV211" s="69"/>
      <c r="AW211" s="69"/>
      <c r="AX211" s="69">
        <v>35.31</v>
      </c>
      <c r="AY211" s="69"/>
      <c r="CA211" s="69">
        <v>38.577600000000004</v>
      </c>
      <c r="CB211" s="69">
        <v>0</v>
      </c>
      <c r="CC211" s="69">
        <v>0</v>
      </c>
      <c r="CD211" s="69">
        <v>0</v>
      </c>
      <c r="CE211" s="69">
        <v>129.60000000000002</v>
      </c>
      <c r="CF211" s="69">
        <v>0</v>
      </c>
      <c r="CG211" s="69">
        <v>0</v>
      </c>
      <c r="CH211" s="69">
        <v>168.17760000000004</v>
      </c>
      <c r="CI211" s="69">
        <v>168.17760000000004</v>
      </c>
      <c r="CJ211" s="69"/>
      <c r="CK211" s="71">
        <v>161.22719999999998</v>
      </c>
      <c r="CL211" s="69"/>
      <c r="CM211" s="72">
        <f>IF((CK211-CL211)=0,0,(CI211-CJ211)/(CK211-CL211)*100)</f>
        <v>104.31093512757157</v>
      </c>
      <c r="CO211" s="69">
        <v>105</v>
      </c>
      <c r="CP211" s="69" t="s">
        <v>43</v>
      </c>
      <c r="CQ211" s="69">
        <v>105</v>
      </c>
      <c r="CR211" s="69">
        <v>2.5</v>
      </c>
      <c r="CS211" s="69">
        <v>107.5</v>
      </c>
      <c r="CV211" s="69">
        <v>25.6484679</v>
      </c>
      <c r="CW211" s="69"/>
      <c r="CX211" s="69">
        <v>26.4375135</v>
      </c>
      <c r="CY211" s="69"/>
      <c r="CZ211" s="69">
        <v>25.6484679</v>
      </c>
      <c r="DA211" s="69"/>
      <c r="DB211" s="69">
        <v>26.4375135</v>
      </c>
      <c r="DC211" s="69"/>
    </row>
    <row r="212" spans="1:107" s="70" customFormat="1" ht="26.25" customHeight="1">
      <c r="A212" s="1"/>
      <c r="B212" s="27"/>
      <c r="C212" s="59" t="s">
        <v>38</v>
      </c>
      <c r="D212" s="60">
        <f>ROW(C212)-13</f>
        <v>199</v>
      </c>
      <c r="E212" s="61" t="s">
        <v>477</v>
      </c>
      <c r="F212" s="61" t="s">
        <v>485</v>
      </c>
      <c r="G212" s="61" t="s">
        <v>486</v>
      </c>
      <c r="H212" s="61">
        <v>42</v>
      </c>
      <c r="I212" s="62" t="s">
        <v>480</v>
      </c>
      <c r="J212" s="63">
        <v>3</v>
      </c>
      <c r="K212" s="64">
        <v>170.24580000000003</v>
      </c>
      <c r="L212" s="65">
        <v>104.4978455419291</v>
      </c>
      <c r="M212" s="66"/>
      <c r="N212" s="67">
        <v>104.4978455419291</v>
      </c>
      <c r="O212" s="67">
        <v>105</v>
      </c>
      <c r="P212" s="67">
        <v>0</v>
      </c>
      <c r="Q212" s="67">
        <v>0</v>
      </c>
      <c r="R212" s="67">
        <v>0</v>
      </c>
      <c r="S212" s="67">
        <v>104.34782608695654</v>
      </c>
      <c r="T212" s="67">
        <v>0</v>
      </c>
      <c r="U212" s="67">
        <v>0</v>
      </c>
      <c r="V212" s="68">
        <v>104.36476289228875</v>
      </c>
      <c r="W212" s="66"/>
      <c r="X212" s="67">
        <v>104.36476289228875</v>
      </c>
      <c r="Y212" s="67">
        <v>105</v>
      </c>
      <c r="Z212" s="67">
        <v>0</v>
      </c>
      <c r="AA212" s="67">
        <v>0</v>
      </c>
      <c r="AB212" s="67">
        <v>0</v>
      </c>
      <c r="AC212" s="67">
        <v>104.34782608695654</v>
      </c>
      <c r="AD212" s="67">
        <v>104.19002655650638</v>
      </c>
      <c r="AE212" s="67">
        <v>0</v>
      </c>
      <c r="AF212" s="69"/>
      <c r="AG212" s="69">
        <v>10.409999999999998</v>
      </c>
      <c r="AH212" s="69"/>
      <c r="AI212" s="69"/>
      <c r="AJ212" s="69"/>
      <c r="AK212" s="69">
        <v>2.07</v>
      </c>
      <c r="AL212" s="69"/>
      <c r="AM212" s="69"/>
      <c r="AN212" s="69">
        <v>33.88999999999999</v>
      </c>
      <c r="AO212" s="69"/>
      <c r="AP212" s="69"/>
      <c r="AQ212" s="69">
        <v>10.930499999999999</v>
      </c>
      <c r="AR212" s="69"/>
      <c r="AS212" s="69"/>
      <c r="AT212" s="69"/>
      <c r="AU212" s="69">
        <v>2.16</v>
      </c>
      <c r="AV212" s="69"/>
      <c r="AW212" s="69"/>
      <c r="AX212" s="69">
        <v>35.31000000000001</v>
      </c>
      <c r="AY212" s="69"/>
      <c r="CA212" s="69">
        <v>39.3498</v>
      </c>
      <c r="CB212" s="69">
        <v>0</v>
      </c>
      <c r="CC212" s="69">
        <v>0</v>
      </c>
      <c r="CD212" s="69">
        <v>0</v>
      </c>
      <c r="CE212" s="69">
        <v>130.89600000000002</v>
      </c>
      <c r="CF212" s="69">
        <v>0</v>
      </c>
      <c r="CG212" s="69">
        <v>0</v>
      </c>
      <c r="CH212" s="69">
        <v>170.24580000000003</v>
      </c>
      <c r="CI212" s="69">
        <v>170.24580000000003</v>
      </c>
      <c r="CJ212" s="69"/>
      <c r="CK212" s="71">
        <v>162.918</v>
      </c>
      <c r="CL212" s="69"/>
      <c r="CM212" s="72">
        <f>IF((CK212-CL212)=0,0,(CI212-CJ212)/(CK212-CL212)*100)</f>
        <v>104.4978455419291</v>
      </c>
      <c r="CO212" s="69">
        <v>105</v>
      </c>
      <c r="CP212" s="69" t="s">
        <v>43</v>
      </c>
      <c r="CQ212" s="69">
        <v>105</v>
      </c>
      <c r="CR212" s="69">
        <v>2.5</v>
      </c>
      <c r="CS212" s="69">
        <v>107.5</v>
      </c>
      <c r="CV212" s="69">
        <v>27.909066999999926</v>
      </c>
      <c r="CW212" s="69"/>
      <c r="CX212" s="69">
        <v>29.12723159999993</v>
      </c>
      <c r="CY212" s="69"/>
      <c r="CZ212" s="69">
        <v>27.909066999999926</v>
      </c>
      <c r="DA212" s="69"/>
      <c r="DB212" s="69">
        <v>29.12723159999993</v>
      </c>
      <c r="DC212" s="69"/>
    </row>
    <row r="213" spans="1:107" s="70" customFormat="1" ht="26.25" customHeight="1">
      <c r="A213" s="1"/>
      <c r="B213" s="27"/>
      <c r="C213" s="59" t="s">
        <v>38</v>
      </c>
      <c r="D213" s="60">
        <f>ROW(C213)-13</f>
        <v>200</v>
      </c>
      <c r="E213" s="61" t="s">
        <v>477</v>
      </c>
      <c r="F213" s="61" t="s">
        <v>487</v>
      </c>
      <c r="G213" s="61" t="s">
        <v>488</v>
      </c>
      <c r="H213" s="61">
        <v>42</v>
      </c>
      <c r="I213" s="62" t="s">
        <v>480</v>
      </c>
      <c r="J213" s="63">
        <v>3</v>
      </c>
      <c r="K213" s="64">
        <v>3356.1837</v>
      </c>
      <c r="L213" s="65">
        <v>104.31679101318385</v>
      </c>
      <c r="M213" s="66"/>
      <c r="N213" s="67">
        <v>104.31679101318385</v>
      </c>
      <c r="O213" s="67">
        <v>104.95829471733084</v>
      </c>
      <c r="P213" s="67">
        <v>105.00438981562776</v>
      </c>
      <c r="Q213" s="67">
        <v>0</v>
      </c>
      <c r="R213" s="67">
        <v>104.14046822742475</v>
      </c>
      <c r="S213" s="67">
        <v>104.34782608695654</v>
      </c>
      <c r="T213" s="67">
        <v>104.19002655650635</v>
      </c>
      <c r="U213" s="67">
        <v>0</v>
      </c>
      <c r="V213" s="68">
        <v>104.22443457204258</v>
      </c>
      <c r="W213" s="66"/>
      <c r="X213" s="67">
        <v>104.22443457204258</v>
      </c>
      <c r="Y213" s="67">
        <v>104.95829471733084</v>
      </c>
      <c r="Z213" s="67">
        <v>105.00438981562776</v>
      </c>
      <c r="AA213" s="67">
        <v>0</v>
      </c>
      <c r="AB213" s="67">
        <v>104.14046822742475</v>
      </c>
      <c r="AC213" s="67">
        <v>104.16713719013599</v>
      </c>
      <c r="AD213" s="67">
        <v>104.19002655650638</v>
      </c>
      <c r="AE213" s="67">
        <v>0</v>
      </c>
      <c r="AF213" s="69"/>
      <c r="AG213" s="69">
        <v>21.580000000000002</v>
      </c>
      <c r="AH213" s="69">
        <v>34.17</v>
      </c>
      <c r="AI213" s="69"/>
      <c r="AJ213" s="69">
        <v>1495</v>
      </c>
      <c r="AK213" s="69">
        <v>2.5396750175108664</v>
      </c>
      <c r="AL213" s="69"/>
      <c r="AM213" s="69"/>
      <c r="AN213" s="69">
        <v>33.88999999999999</v>
      </c>
      <c r="AO213" s="69"/>
      <c r="AP213" s="69"/>
      <c r="AQ213" s="69">
        <v>22.65</v>
      </c>
      <c r="AR213" s="69">
        <v>35.88</v>
      </c>
      <c r="AS213" s="69"/>
      <c r="AT213" s="69">
        <v>1556.9</v>
      </c>
      <c r="AU213" s="69">
        <v>2.645506759674154</v>
      </c>
      <c r="AV213" s="69"/>
      <c r="AW213" s="69"/>
      <c r="AX213" s="69">
        <v>35.31</v>
      </c>
      <c r="AY213" s="69"/>
      <c r="CA213" s="69">
        <v>135.89999999999998</v>
      </c>
      <c r="CB213" s="69">
        <v>463.9284</v>
      </c>
      <c r="CC213" s="69">
        <v>0</v>
      </c>
      <c r="CD213" s="69">
        <v>1513.3068</v>
      </c>
      <c r="CE213" s="69">
        <v>136.08</v>
      </c>
      <c r="CF213" s="69">
        <v>1106.9685</v>
      </c>
      <c r="CG213" s="69">
        <v>0</v>
      </c>
      <c r="CH213" s="69">
        <v>3356.1837</v>
      </c>
      <c r="CI213" s="69">
        <v>3356.1837</v>
      </c>
      <c r="CJ213" s="69"/>
      <c r="CK213" s="71">
        <v>3217.2996000000003</v>
      </c>
      <c r="CL213" s="69"/>
      <c r="CM213" s="72">
        <f>IF((CK213-CL213)=0,0,(CI213-CJ213)/(CK213-CL213)*100)</f>
        <v>104.31679101318385</v>
      </c>
      <c r="CO213" s="69">
        <v>105</v>
      </c>
      <c r="CP213" s="69" t="s">
        <v>43</v>
      </c>
      <c r="CQ213" s="69">
        <v>105</v>
      </c>
      <c r="CR213" s="69">
        <v>2.5</v>
      </c>
      <c r="CS213" s="69">
        <v>107.5</v>
      </c>
      <c r="CV213" s="69">
        <v>2330.4012261093335</v>
      </c>
      <c r="CW213" s="69"/>
      <c r="CX213" s="69">
        <v>2428.8475011724004</v>
      </c>
      <c r="CY213" s="69"/>
      <c r="CZ213" s="69">
        <v>2330.4012261093335</v>
      </c>
      <c r="DA213" s="69"/>
      <c r="DB213" s="69">
        <v>2428.8475011724004</v>
      </c>
      <c r="DC213" s="69"/>
    </row>
    <row r="214" spans="1:107" s="70" customFormat="1" ht="26.25" customHeight="1">
      <c r="A214" s="1"/>
      <c r="B214" s="27"/>
      <c r="C214" s="59" t="s">
        <v>38</v>
      </c>
      <c r="D214" s="60">
        <f>ROW(C214)-13</f>
        <v>201</v>
      </c>
      <c r="E214" s="61" t="s">
        <v>489</v>
      </c>
      <c r="F214" s="61" t="s">
        <v>489</v>
      </c>
      <c r="G214" s="61" t="s">
        <v>490</v>
      </c>
      <c r="H214" s="61">
        <v>7</v>
      </c>
      <c r="I214" s="62" t="s">
        <v>491</v>
      </c>
      <c r="J214" s="63">
        <v>3</v>
      </c>
      <c r="K214" s="64">
        <v>4671.952515999999</v>
      </c>
      <c r="L214" s="65">
        <v>104.14258789178959</v>
      </c>
      <c r="M214" s="66"/>
      <c r="N214" s="67">
        <v>104.14258789178959</v>
      </c>
      <c r="O214" s="67">
        <v>104.39082278481013</v>
      </c>
      <c r="P214" s="67">
        <v>107.53504672897196</v>
      </c>
      <c r="Q214" s="67">
        <v>0</v>
      </c>
      <c r="R214" s="67">
        <v>103.61250726696053</v>
      </c>
      <c r="S214" s="67">
        <v>104.05405405405406</v>
      </c>
      <c r="T214" s="67">
        <v>104.08921933085502</v>
      </c>
      <c r="U214" s="67">
        <v>0</v>
      </c>
      <c r="V214" s="68">
        <v>104.19906625842803</v>
      </c>
      <c r="W214" s="66"/>
      <c r="X214" s="67">
        <v>104.19906625842803</v>
      </c>
      <c r="Y214" s="67">
        <v>104.39021555433969</v>
      </c>
      <c r="Z214" s="67">
        <v>107.53504672897193</v>
      </c>
      <c r="AA214" s="67">
        <v>100.82675052749394</v>
      </c>
      <c r="AB214" s="67">
        <v>103.5966325538687</v>
      </c>
      <c r="AC214" s="67">
        <v>104.10508912909582</v>
      </c>
      <c r="AD214" s="67">
        <v>104.11665096309733</v>
      </c>
      <c r="AE214" s="67">
        <v>0</v>
      </c>
      <c r="AF214" s="69"/>
      <c r="AG214" s="69">
        <v>25.271602089222664</v>
      </c>
      <c r="AH214" s="69">
        <v>34.24</v>
      </c>
      <c r="AI214" s="69">
        <v>88.21799227925541</v>
      </c>
      <c r="AJ214" s="69">
        <v>1389.355041829706</v>
      </c>
      <c r="AK214" s="69">
        <v>2.754275793650794</v>
      </c>
      <c r="AL214" s="69"/>
      <c r="AM214" s="69">
        <v>5.350888678479643</v>
      </c>
      <c r="AN214" s="69">
        <v>36.59</v>
      </c>
      <c r="AO214" s="69"/>
      <c r="AP214" s="69"/>
      <c r="AQ214" s="69">
        <v>26.381079594111593</v>
      </c>
      <c r="AR214" s="69">
        <v>36.82</v>
      </c>
      <c r="AS214" s="69">
        <v>88.94733499576871</v>
      </c>
      <c r="AT214" s="69">
        <v>1439.3250375529694</v>
      </c>
      <c r="AU214" s="69">
        <v>2.8673412698412704</v>
      </c>
      <c r="AV214" s="69"/>
      <c r="AW214" s="69">
        <v>5.5705442084855035</v>
      </c>
      <c r="AX214" s="69">
        <v>38.120000000000005</v>
      </c>
      <c r="AY214" s="69"/>
      <c r="CA214" s="69">
        <v>423.87618</v>
      </c>
      <c r="CB214" s="69">
        <v>483.8148</v>
      </c>
      <c r="CC214" s="69">
        <v>0</v>
      </c>
      <c r="CD214" s="69">
        <v>3102.061536</v>
      </c>
      <c r="CE214" s="69">
        <v>181.72</v>
      </c>
      <c r="CF214" s="69">
        <v>480.48</v>
      </c>
      <c r="CG214" s="69">
        <v>0</v>
      </c>
      <c r="CH214" s="69">
        <v>4671.952515999999</v>
      </c>
      <c r="CI214" s="69">
        <v>4671.952515999999</v>
      </c>
      <c r="CJ214" s="69"/>
      <c r="CK214" s="71">
        <v>4486.111408</v>
      </c>
      <c r="CL214" s="69"/>
      <c r="CM214" s="72">
        <f>IF((CK214-CL214)=0,0,(CI214-CJ214)/(CK214-CL214)*100)</f>
        <v>104.14258789178959</v>
      </c>
      <c r="CO214" s="69">
        <v>105</v>
      </c>
      <c r="CP214" s="69" t="s">
        <v>43</v>
      </c>
      <c r="CQ214" s="69">
        <v>105</v>
      </c>
      <c r="CR214" s="69">
        <v>2.5</v>
      </c>
      <c r="CS214" s="69">
        <v>107.5</v>
      </c>
      <c r="CV214" s="69">
        <v>44370.559554657164</v>
      </c>
      <c r="CW214" s="69"/>
      <c r="CX214" s="69">
        <v>46233.708749592486</v>
      </c>
      <c r="CY214" s="69"/>
      <c r="CZ214" s="69">
        <v>44370.559554657164</v>
      </c>
      <c r="DA214" s="69"/>
      <c r="DB214" s="69">
        <v>46233.708749592486</v>
      </c>
      <c r="DC214" s="69"/>
    </row>
    <row r="215" spans="1:107" s="70" customFormat="1" ht="26.25" customHeight="1">
      <c r="A215" s="1"/>
      <c r="B215" s="27"/>
      <c r="C215" s="59" t="s">
        <v>38</v>
      </c>
      <c r="D215" s="60">
        <f>ROW(C215)-13</f>
        <v>202</v>
      </c>
      <c r="E215" s="61" t="s">
        <v>492</v>
      </c>
      <c r="F215" s="61" t="s">
        <v>493</v>
      </c>
      <c r="G215" s="61" t="s">
        <v>494</v>
      </c>
      <c r="H215" s="61">
        <v>43</v>
      </c>
      <c r="I215" s="62" t="s">
        <v>495</v>
      </c>
      <c r="J215" s="63">
        <v>3</v>
      </c>
      <c r="K215" s="64">
        <v>692.436</v>
      </c>
      <c r="L215" s="65">
        <v>104.15750973605478</v>
      </c>
      <c r="M215" s="66"/>
      <c r="N215" s="67">
        <v>104.15750973605478</v>
      </c>
      <c r="O215" s="67">
        <v>0</v>
      </c>
      <c r="P215" s="67">
        <v>0</v>
      </c>
      <c r="Q215" s="67">
        <v>0</v>
      </c>
      <c r="R215" s="67">
        <v>0</v>
      </c>
      <c r="S215" s="67">
        <v>104.34782608695654</v>
      </c>
      <c r="T215" s="67">
        <v>104.18147034708937</v>
      </c>
      <c r="U215" s="67">
        <v>104</v>
      </c>
      <c r="V215" s="68">
        <v>104.176359305191</v>
      </c>
      <c r="W215" s="66"/>
      <c r="X215" s="67">
        <v>104.176359305191</v>
      </c>
      <c r="Y215" s="67">
        <v>105</v>
      </c>
      <c r="Z215" s="67">
        <v>0</v>
      </c>
      <c r="AA215" s="67">
        <v>0</v>
      </c>
      <c r="AB215" s="67">
        <v>0</v>
      </c>
      <c r="AC215" s="67">
        <v>104.34782608695652</v>
      </c>
      <c r="AD215" s="67">
        <v>104.18559289076532</v>
      </c>
      <c r="AE215" s="67">
        <v>103.99999999999999</v>
      </c>
      <c r="AF215" s="69"/>
      <c r="AG215" s="69">
        <v>12.750000000000002</v>
      </c>
      <c r="AH215" s="69"/>
      <c r="AI215" s="69"/>
      <c r="AJ215" s="69"/>
      <c r="AK215" s="69">
        <v>2.0700000000000003</v>
      </c>
      <c r="AL215" s="69"/>
      <c r="AM215" s="69"/>
      <c r="AN215" s="69">
        <v>35.237368421052636</v>
      </c>
      <c r="AO215" s="69">
        <v>450</v>
      </c>
      <c r="AP215" s="69"/>
      <c r="AQ215" s="69">
        <v>13.3875</v>
      </c>
      <c r="AR215" s="69"/>
      <c r="AS215" s="69"/>
      <c r="AT215" s="69"/>
      <c r="AU215" s="69">
        <v>2.16</v>
      </c>
      <c r="AV215" s="69"/>
      <c r="AW215" s="69"/>
      <c r="AX215" s="69">
        <v>36.712261208577</v>
      </c>
      <c r="AY215" s="69">
        <v>468</v>
      </c>
      <c r="CA215" s="69">
        <v>0</v>
      </c>
      <c r="CB215" s="69">
        <v>0</v>
      </c>
      <c r="CC215" s="69">
        <v>0</v>
      </c>
      <c r="CD215" s="69">
        <v>0</v>
      </c>
      <c r="CE215" s="69">
        <v>104.97600000000001</v>
      </c>
      <c r="CF215" s="69">
        <v>400.26</v>
      </c>
      <c r="CG215" s="69">
        <v>187.20000000000002</v>
      </c>
      <c r="CH215" s="69">
        <v>692.436</v>
      </c>
      <c r="CI215" s="69">
        <v>692.436</v>
      </c>
      <c r="CJ215" s="69"/>
      <c r="CK215" s="71">
        <v>664.797</v>
      </c>
      <c r="CL215" s="69"/>
      <c r="CM215" s="72">
        <f>IF((CK215-CL215)=0,0,(CI215-CJ215)/(CK215-CL215)*100)</f>
        <v>104.15750973605478</v>
      </c>
      <c r="CO215" s="69">
        <v>105</v>
      </c>
      <c r="CP215" s="69" t="s">
        <v>43</v>
      </c>
      <c r="CQ215" s="69">
        <v>105</v>
      </c>
      <c r="CR215" s="69">
        <v>2.5</v>
      </c>
      <c r="CS215" s="69">
        <v>107.5</v>
      </c>
      <c r="CV215" s="69">
        <v>250.93141500001502</v>
      </c>
      <c r="CW215" s="69"/>
      <c r="CX215" s="69">
        <v>261.4112125000156</v>
      </c>
      <c r="CY215" s="69"/>
      <c r="CZ215" s="69">
        <v>250.93141500001502</v>
      </c>
      <c r="DA215" s="69"/>
      <c r="DB215" s="69">
        <v>261.4112125000156</v>
      </c>
      <c r="DC215" s="69"/>
    </row>
    <row r="216" spans="1:107" s="70" customFormat="1" ht="26.25" customHeight="1">
      <c r="A216" s="1"/>
      <c r="B216" s="27"/>
      <c r="C216" s="59" t="s">
        <v>38</v>
      </c>
      <c r="D216" s="60">
        <f>ROW(C216)-13</f>
        <v>203</v>
      </c>
      <c r="E216" s="61" t="s">
        <v>492</v>
      </c>
      <c r="F216" s="61" t="s">
        <v>496</v>
      </c>
      <c r="G216" s="61" t="s">
        <v>497</v>
      </c>
      <c r="H216" s="61">
        <v>43</v>
      </c>
      <c r="I216" s="62" t="s">
        <v>495</v>
      </c>
      <c r="J216" s="63">
        <v>3</v>
      </c>
      <c r="K216" s="64">
        <v>693.819</v>
      </c>
      <c r="L216" s="65">
        <v>104.15403807267765</v>
      </c>
      <c r="M216" s="66"/>
      <c r="N216" s="67">
        <v>104.15403807267765</v>
      </c>
      <c r="O216" s="67">
        <v>0</v>
      </c>
      <c r="P216" s="67">
        <v>0</v>
      </c>
      <c r="Q216" s="67">
        <v>0</v>
      </c>
      <c r="R216" s="67">
        <v>0</v>
      </c>
      <c r="S216" s="67">
        <v>104.34782608695654</v>
      </c>
      <c r="T216" s="67">
        <v>104.19002655650633</v>
      </c>
      <c r="U216" s="67">
        <v>104</v>
      </c>
      <c r="V216" s="68">
        <v>104.14329919307899</v>
      </c>
      <c r="W216" s="66"/>
      <c r="X216" s="67">
        <v>104.14329919307899</v>
      </c>
      <c r="Y216" s="67">
        <v>0</v>
      </c>
      <c r="Z216" s="67">
        <v>0</v>
      </c>
      <c r="AA216" s="67">
        <v>0</v>
      </c>
      <c r="AB216" s="67">
        <v>0</v>
      </c>
      <c r="AC216" s="67">
        <v>104.34782608695656</v>
      </c>
      <c r="AD216" s="67">
        <v>104.19002655650635</v>
      </c>
      <c r="AE216" s="67">
        <v>104</v>
      </c>
      <c r="AF216" s="69"/>
      <c r="AG216" s="69"/>
      <c r="AH216" s="69"/>
      <c r="AI216" s="69"/>
      <c r="AJ216" s="69"/>
      <c r="AK216" s="69">
        <v>2.07</v>
      </c>
      <c r="AL216" s="69"/>
      <c r="AM216" s="69"/>
      <c r="AN216" s="69">
        <v>33.89</v>
      </c>
      <c r="AO216" s="69">
        <v>450</v>
      </c>
      <c r="AP216" s="69"/>
      <c r="AQ216" s="69"/>
      <c r="AR216" s="69"/>
      <c r="AS216" s="69"/>
      <c r="AT216" s="69"/>
      <c r="AU216" s="69">
        <v>2.1600000000000006</v>
      </c>
      <c r="AV216" s="69"/>
      <c r="AW216" s="69"/>
      <c r="AX216" s="69">
        <v>35.31</v>
      </c>
      <c r="AY216" s="69">
        <v>468</v>
      </c>
      <c r="CA216" s="69">
        <v>0</v>
      </c>
      <c r="CB216" s="69">
        <v>0</v>
      </c>
      <c r="CC216" s="69">
        <v>0</v>
      </c>
      <c r="CD216" s="69">
        <v>0</v>
      </c>
      <c r="CE216" s="69">
        <v>104.97600000000001</v>
      </c>
      <c r="CF216" s="69">
        <v>370.755</v>
      </c>
      <c r="CG216" s="69">
        <v>218.08800000000002</v>
      </c>
      <c r="CH216" s="69">
        <v>693.819</v>
      </c>
      <c r="CI216" s="69">
        <v>693.819</v>
      </c>
      <c r="CJ216" s="69"/>
      <c r="CK216" s="71">
        <v>666.147</v>
      </c>
      <c r="CL216" s="69"/>
      <c r="CM216" s="72">
        <f>IF((CK216-CL216)=0,0,(CI216-CJ216)/(CK216-CL216)*100)</f>
        <v>104.15403807267765</v>
      </c>
      <c r="CO216" s="69">
        <v>105</v>
      </c>
      <c r="CP216" s="69" t="s">
        <v>43</v>
      </c>
      <c r="CQ216" s="69">
        <v>105</v>
      </c>
      <c r="CR216" s="69">
        <v>2.5</v>
      </c>
      <c r="CS216" s="69">
        <v>107.5</v>
      </c>
      <c r="CV216" s="69">
        <v>236.438875</v>
      </c>
      <c r="CW216" s="69"/>
      <c r="CX216" s="69">
        <v>246.23524500000002</v>
      </c>
      <c r="CY216" s="69"/>
      <c r="CZ216" s="69">
        <v>236.438875</v>
      </c>
      <c r="DA216" s="69"/>
      <c r="DB216" s="69">
        <v>246.23524500000002</v>
      </c>
      <c r="DC216" s="69"/>
    </row>
    <row r="217" spans="1:107" s="70" customFormat="1" ht="26.25" customHeight="1">
      <c r="A217" s="1"/>
      <c r="B217" s="27"/>
      <c r="C217" s="59" t="s">
        <v>38</v>
      </c>
      <c r="D217" s="60">
        <f>ROW(C217)-13</f>
        <v>204</v>
      </c>
      <c r="E217" s="61" t="s">
        <v>492</v>
      </c>
      <c r="F217" s="61" t="s">
        <v>498</v>
      </c>
      <c r="G217" s="61" t="s">
        <v>499</v>
      </c>
      <c r="H217" s="61">
        <v>43</v>
      </c>
      <c r="I217" s="62" t="s">
        <v>495</v>
      </c>
      <c r="J217" s="63">
        <v>3</v>
      </c>
      <c r="K217" s="64">
        <v>689.3399999999999</v>
      </c>
      <c r="L217" s="65">
        <v>104.16987786854774</v>
      </c>
      <c r="M217" s="66"/>
      <c r="N217" s="67">
        <v>104.16987786854774</v>
      </c>
      <c r="O217" s="67">
        <v>0</v>
      </c>
      <c r="P217" s="67">
        <v>0</v>
      </c>
      <c r="Q217" s="67">
        <v>0</v>
      </c>
      <c r="R217" s="67">
        <v>0</v>
      </c>
      <c r="S217" s="67">
        <v>104.34782608695652</v>
      </c>
      <c r="T217" s="67">
        <v>104.18147034708937</v>
      </c>
      <c r="U217" s="67">
        <v>104</v>
      </c>
      <c r="V217" s="68">
        <v>104.16807653569093</v>
      </c>
      <c r="W217" s="66"/>
      <c r="X217" s="67">
        <v>104.16807653569093</v>
      </c>
      <c r="Y217" s="67">
        <v>0</v>
      </c>
      <c r="Z217" s="67">
        <v>0</v>
      </c>
      <c r="AA217" s="67">
        <v>0</v>
      </c>
      <c r="AB217" s="67">
        <v>0</v>
      </c>
      <c r="AC217" s="67">
        <v>104.34782608695652</v>
      </c>
      <c r="AD217" s="67">
        <v>104.18147034708937</v>
      </c>
      <c r="AE217" s="67">
        <v>103.99999999999999</v>
      </c>
      <c r="AF217" s="69"/>
      <c r="AG217" s="69"/>
      <c r="AH217" s="69"/>
      <c r="AI217" s="69"/>
      <c r="AJ217" s="69"/>
      <c r="AK217" s="69">
        <v>2.07</v>
      </c>
      <c r="AL217" s="69"/>
      <c r="AM217" s="69"/>
      <c r="AN217" s="69">
        <v>36.59</v>
      </c>
      <c r="AO217" s="69">
        <v>450.00000000000006</v>
      </c>
      <c r="AP217" s="69"/>
      <c r="AQ217" s="69"/>
      <c r="AR217" s="69"/>
      <c r="AS217" s="69"/>
      <c r="AT217" s="69"/>
      <c r="AU217" s="69">
        <v>2.16</v>
      </c>
      <c r="AV217" s="69"/>
      <c r="AW217" s="69"/>
      <c r="AX217" s="69">
        <v>38.120000000000005</v>
      </c>
      <c r="AY217" s="69">
        <v>468</v>
      </c>
      <c r="CA217" s="69">
        <v>0</v>
      </c>
      <c r="CB217" s="69">
        <v>0</v>
      </c>
      <c r="CC217" s="69">
        <v>0</v>
      </c>
      <c r="CD217" s="69">
        <v>0</v>
      </c>
      <c r="CE217" s="69">
        <v>128.088</v>
      </c>
      <c r="CF217" s="69">
        <v>400.26</v>
      </c>
      <c r="CG217" s="69">
        <v>160.992</v>
      </c>
      <c r="CH217" s="69">
        <v>689.3399999999999</v>
      </c>
      <c r="CI217" s="69">
        <v>689.3399999999999</v>
      </c>
      <c r="CJ217" s="69"/>
      <c r="CK217" s="71">
        <v>661.746</v>
      </c>
      <c r="CL217" s="69"/>
      <c r="CM217" s="72">
        <f>IF((CK217-CL217)=0,0,(CI217-CJ217)/(CK217-CL217)*100)</f>
        <v>104.16987786854774</v>
      </c>
      <c r="CO217" s="69">
        <v>105</v>
      </c>
      <c r="CP217" s="69" t="s">
        <v>43</v>
      </c>
      <c r="CQ217" s="69">
        <v>105</v>
      </c>
      <c r="CR217" s="69">
        <v>2.5</v>
      </c>
      <c r="CS217" s="69">
        <v>107.5</v>
      </c>
      <c r="CV217" s="69">
        <v>263.218895000015</v>
      </c>
      <c r="CW217" s="69"/>
      <c r="CX217" s="69">
        <v>274.1900600000156</v>
      </c>
      <c r="CY217" s="69"/>
      <c r="CZ217" s="69">
        <v>263.218895000015</v>
      </c>
      <c r="DA217" s="69"/>
      <c r="DB217" s="69">
        <v>274.1900600000156</v>
      </c>
      <c r="DC217" s="69"/>
    </row>
    <row r="218" spans="1:107" s="70" customFormat="1" ht="26.25" customHeight="1">
      <c r="A218" s="1"/>
      <c r="B218" s="27"/>
      <c r="C218" s="59" t="s">
        <v>38</v>
      </c>
      <c r="D218" s="60">
        <f>ROW(C218)-13</f>
        <v>205</v>
      </c>
      <c r="E218" s="61" t="s">
        <v>492</v>
      </c>
      <c r="F218" s="61" t="s">
        <v>500</v>
      </c>
      <c r="G218" s="61" t="s">
        <v>501</v>
      </c>
      <c r="H218" s="61">
        <v>43</v>
      </c>
      <c r="I218" s="62" t="s">
        <v>495</v>
      </c>
      <c r="J218" s="63">
        <v>3</v>
      </c>
      <c r="K218" s="64">
        <v>962.5098</v>
      </c>
      <c r="L218" s="65">
        <v>103.47444846799175</v>
      </c>
      <c r="M218" s="66"/>
      <c r="N218" s="67">
        <v>103.47444846799175</v>
      </c>
      <c r="O218" s="67">
        <v>100</v>
      </c>
      <c r="P218" s="67">
        <v>0</v>
      </c>
      <c r="Q218" s="67">
        <v>0</v>
      </c>
      <c r="R218" s="67">
        <v>0</v>
      </c>
      <c r="S218" s="67">
        <v>104.34782608695654</v>
      </c>
      <c r="T218" s="67">
        <v>104.18147034708937</v>
      </c>
      <c r="U218" s="67">
        <v>104</v>
      </c>
      <c r="V218" s="68">
        <v>103.85889228522993</v>
      </c>
      <c r="W218" s="66"/>
      <c r="X218" s="67">
        <v>103.85889228522993</v>
      </c>
      <c r="Y218" s="67">
        <v>100</v>
      </c>
      <c r="Z218" s="67">
        <v>0</v>
      </c>
      <c r="AA218" s="67">
        <v>0</v>
      </c>
      <c r="AB218" s="67">
        <v>0</v>
      </c>
      <c r="AC218" s="67">
        <v>104.34782608695654</v>
      </c>
      <c r="AD218" s="67">
        <v>104.18147034708937</v>
      </c>
      <c r="AE218" s="67">
        <v>104</v>
      </c>
      <c r="AF218" s="69"/>
      <c r="AG218" s="69">
        <v>25.140000000000004</v>
      </c>
      <c r="AH218" s="69"/>
      <c r="AI218" s="69"/>
      <c r="AJ218" s="69"/>
      <c r="AK218" s="69">
        <v>2.07</v>
      </c>
      <c r="AL218" s="69"/>
      <c r="AM218" s="69"/>
      <c r="AN218" s="69">
        <v>36.589999999999996</v>
      </c>
      <c r="AO218" s="69">
        <v>450</v>
      </c>
      <c r="AP218" s="69"/>
      <c r="AQ218" s="69">
        <v>25.140000000000004</v>
      </c>
      <c r="AR218" s="69"/>
      <c r="AS218" s="69"/>
      <c r="AT218" s="69"/>
      <c r="AU218" s="69">
        <v>2.16</v>
      </c>
      <c r="AV218" s="69"/>
      <c r="AW218" s="69"/>
      <c r="AX218" s="69">
        <v>38.120000000000005</v>
      </c>
      <c r="AY218" s="69">
        <v>468</v>
      </c>
      <c r="CA218" s="69">
        <v>150.0858</v>
      </c>
      <c r="CB218" s="69">
        <v>0</v>
      </c>
      <c r="CC218" s="69">
        <v>0</v>
      </c>
      <c r="CD218" s="69">
        <v>0</v>
      </c>
      <c r="CE218" s="69">
        <v>125.28</v>
      </c>
      <c r="CF218" s="69">
        <v>400.26</v>
      </c>
      <c r="CG218" s="69">
        <v>286.884</v>
      </c>
      <c r="CH218" s="69">
        <v>962.5098</v>
      </c>
      <c r="CI218" s="69">
        <v>962.5098</v>
      </c>
      <c r="CJ218" s="69"/>
      <c r="CK218" s="71">
        <v>930.1908</v>
      </c>
      <c r="CL218" s="69"/>
      <c r="CM218" s="72">
        <f>IF((CK218-CL218)=0,0,(CI218-CJ218)/(CK218-CL218)*100)</f>
        <v>103.47444846799175</v>
      </c>
      <c r="CO218" s="69">
        <v>105</v>
      </c>
      <c r="CP218" s="69" t="s">
        <v>43</v>
      </c>
      <c r="CQ218" s="69">
        <v>105</v>
      </c>
      <c r="CR218" s="69">
        <v>2.5</v>
      </c>
      <c r="CS218" s="69">
        <v>107.5</v>
      </c>
      <c r="CV218" s="69">
        <v>148.10454859998498</v>
      </c>
      <c r="CW218" s="69"/>
      <c r="CX218" s="69">
        <v>153.8197435999844</v>
      </c>
      <c r="CY218" s="69"/>
      <c r="CZ218" s="69">
        <v>148.10454859998498</v>
      </c>
      <c r="DA218" s="69"/>
      <c r="DB218" s="69">
        <v>153.8197435999844</v>
      </c>
      <c r="DC218" s="69"/>
    </row>
    <row r="219" spans="1:107" s="70" customFormat="1" ht="26.25" customHeight="1">
      <c r="A219" s="1"/>
      <c r="B219" s="27"/>
      <c r="C219" s="59" t="s">
        <v>38</v>
      </c>
      <c r="D219" s="60">
        <f>ROW(C219)-13</f>
        <v>206</v>
      </c>
      <c r="E219" s="61" t="s">
        <v>492</v>
      </c>
      <c r="F219" s="61" t="s">
        <v>502</v>
      </c>
      <c r="G219" s="61" t="s">
        <v>503</v>
      </c>
      <c r="H219" s="61">
        <v>43</v>
      </c>
      <c r="I219" s="62" t="s">
        <v>495</v>
      </c>
      <c r="J219" s="63">
        <v>3</v>
      </c>
      <c r="K219" s="64">
        <v>849.627</v>
      </c>
      <c r="L219" s="65">
        <v>104.14201401018587</v>
      </c>
      <c r="M219" s="66"/>
      <c r="N219" s="67">
        <v>104.14201401018587</v>
      </c>
      <c r="O219" s="67">
        <v>0</v>
      </c>
      <c r="P219" s="67">
        <v>0</v>
      </c>
      <c r="Q219" s="67">
        <v>0</v>
      </c>
      <c r="R219" s="67">
        <v>0</v>
      </c>
      <c r="S219" s="67">
        <v>104.34782608695652</v>
      </c>
      <c r="T219" s="67">
        <v>104.19002655650633</v>
      </c>
      <c r="U219" s="67">
        <v>103.99999999999999</v>
      </c>
      <c r="V219" s="68">
        <v>104.12286766146907</v>
      </c>
      <c r="W219" s="66"/>
      <c r="X219" s="67">
        <v>104.12286766146907</v>
      </c>
      <c r="Y219" s="67">
        <v>0</v>
      </c>
      <c r="Z219" s="67">
        <v>0</v>
      </c>
      <c r="AA219" s="67">
        <v>0</v>
      </c>
      <c r="AB219" s="67">
        <v>0</v>
      </c>
      <c r="AC219" s="67">
        <v>104.34782608695654</v>
      </c>
      <c r="AD219" s="67">
        <v>104.18562067462808</v>
      </c>
      <c r="AE219" s="67">
        <v>104</v>
      </c>
      <c r="AF219" s="69"/>
      <c r="AG219" s="69"/>
      <c r="AH219" s="69"/>
      <c r="AI219" s="69"/>
      <c r="AJ219" s="69"/>
      <c r="AK219" s="69">
        <v>2.07</v>
      </c>
      <c r="AL219" s="69"/>
      <c r="AM219" s="69"/>
      <c r="AN219" s="69">
        <v>35.22859154929577</v>
      </c>
      <c r="AO219" s="69">
        <v>450</v>
      </c>
      <c r="AP219" s="69"/>
      <c r="AQ219" s="69"/>
      <c r="AR219" s="69"/>
      <c r="AS219" s="69"/>
      <c r="AT219" s="69"/>
      <c r="AU219" s="69">
        <v>2.16</v>
      </c>
      <c r="AV219" s="69"/>
      <c r="AW219" s="69"/>
      <c r="AX219" s="69">
        <v>36.70312676056338</v>
      </c>
      <c r="AY219" s="69">
        <v>468</v>
      </c>
      <c r="CA219" s="69">
        <v>0</v>
      </c>
      <c r="CB219" s="69">
        <v>0</v>
      </c>
      <c r="CC219" s="69">
        <v>0</v>
      </c>
      <c r="CD219" s="69">
        <v>0</v>
      </c>
      <c r="CE219" s="69">
        <v>144.72</v>
      </c>
      <c r="CF219" s="69">
        <v>370.755</v>
      </c>
      <c r="CG219" s="69">
        <v>334.152</v>
      </c>
      <c r="CH219" s="69">
        <v>849.627</v>
      </c>
      <c r="CI219" s="69">
        <v>849.627</v>
      </c>
      <c r="CJ219" s="69"/>
      <c r="CK219" s="71">
        <v>815.835</v>
      </c>
      <c r="CL219" s="69"/>
      <c r="CM219" s="72">
        <f>IF((CK219-CL219)=0,0,(CI219-CJ219)/(CK219-CL219)*100)</f>
        <v>104.14201401018587</v>
      </c>
      <c r="CO219" s="69">
        <v>105</v>
      </c>
      <c r="CP219" s="69" t="s">
        <v>43</v>
      </c>
      <c r="CQ219" s="69">
        <v>105</v>
      </c>
      <c r="CR219" s="69">
        <v>2.5</v>
      </c>
      <c r="CS219" s="69">
        <v>107.5</v>
      </c>
      <c r="CV219" s="69">
        <v>205.506475</v>
      </c>
      <c r="CW219" s="69"/>
      <c r="CX219" s="69">
        <v>213.97923500000002</v>
      </c>
      <c r="CY219" s="69"/>
      <c r="CZ219" s="69">
        <v>205.506475</v>
      </c>
      <c r="DA219" s="69"/>
      <c r="DB219" s="69">
        <v>213.97923500000002</v>
      </c>
      <c r="DC219" s="69"/>
    </row>
    <row r="220" spans="1:107" s="70" customFormat="1" ht="26.25" customHeight="1">
      <c r="A220" s="1"/>
      <c r="B220" s="27"/>
      <c r="C220" s="59" t="s">
        <v>38</v>
      </c>
      <c r="D220" s="60">
        <f>ROW(C220)-13</f>
        <v>207</v>
      </c>
      <c r="E220" s="61" t="s">
        <v>492</v>
      </c>
      <c r="F220" s="61" t="s">
        <v>504</v>
      </c>
      <c r="G220" s="61" t="s">
        <v>505</v>
      </c>
      <c r="H220" s="61">
        <v>43</v>
      </c>
      <c r="I220" s="62" t="s">
        <v>495</v>
      </c>
      <c r="J220" s="63">
        <v>3</v>
      </c>
      <c r="K220" s="64">
        <v>684.984</v>
      </c>
      <c r="L220" s="65">
        <v>104.1618576218608</v>
      </c>
      <c r="M220" s="66"/>
      <c r="N220" s="67">
        <v>104.1618576218608</v>
      </c>
      <c r="O220" s="67">
        <v>0</v>
      </c>
      <c r="P220" s="67">
        <v>0</v>
      </c>
      <c r="Q220" s="67">
        <v>0</v>
      </c>
      <c r="R220" s="67">
        <v>0</v>
      </c>
      <c r="S220" s="67">
        <v>104.34782608695654</v>
      </c>
      <c r="T220" s="67">
        <v>104.18147034708937</v>
      </c>
      <c r="U220" s="67">
        <v>104</v>
      </c>
      <c r="V220" s="68">
        <v>104.15579041118148</v>
      </c>
      <c r="W220" s="66"/>
      <c r="X220" s="67">
        <v>104.15579041118148</v>
      </c>
      <c r="Y220" s="67">
        <v>0</v>
      </c>
      <c r="Z220" s="67">
        <v>0</v>
      </c>
      <c r="AA220" s="67">
        <v>0</v>
      </c>
      <c r="AB220" s="67">
        <v>0</v>
      </c>
      <c r="AC220" s="67">
        <v>104.34782608695654</v>
      </c>
      <c r="AD220" s="67">
        <v>104.18147034708937</v>
      </c>
      <c r="AE220" s="67">
        <v>104.00000000000003</v>
      </c>
      <c r="AF220" s="69"/>
      <c r="AG220" s="69"/>
      <c r="AH220" s="69"/>
      <c r="AI220" s="69"/>
      <c r="AJ220" s="69"/>
      <c r="AK220" s="69">
        <v>2.07</v>
      </c>
      <c r="AL220" s="69"/>
      <c r="AM220" s="69"/>
      <c r="AN220" s="69">
        <v>36.589999999999996</v>
      </c>
      <c r="AO220" s="69">
        <v>449.99999999999994</v>
      </c>
      <c r="AP220" s="69"/>
      <c r="AQ220" s="69"/>
      <c r="AR220" s="69"/>
      <c r="AS220" s="69"/>
      <c r="AT220" s="69"/>
      <c r="AU220" s="69">
        <v>2.16</v>
      </c>
      <c r="AV220" s="69"/>
      <c r="AW220" s="69"/>
      <c r="AX220" s="69">
        <v>38.120000000000005</v>
      </c>
      <c r="AY220" s="69">
        <v>468</v>
      </c>
      <c r="CA220" s="69">
        <v>0</v>
      </c>
      <c r="CB220" s="69">
        <v>0</v>
      </c>
      <c r="CC220" s="69">
        <v>0</v>
      </c>
      <c r="CD220" s="69">
        <v>0</v>
      </c>
      <c r="CE220" s="69">
        <v>110.16000000000001</v>
      </c>
      <c r="CF220" s="69">
        <v>400.26</v>
      </c>
      <c r="CG220" s="69">
        <v>174.564</v>
      </c>
      <c r="CH220" s="69">
        <v>684.984</v>
      </c>
      <c r="CI220" s="69">
        <v>684.984</v>
      </c>
      <c r="CJ220" s="69"/>
      <c r="CK220" s="71">
        <v>657.615</v>
      </c>
      <c r="CL220" s="69"/>
      <c r="CM220" s="72">
        <f>IF((CK220-CL220)=0,0,(CI220-CJ220)/(CK220-CL220)*100)</f>
        <v>104.1618576218608</v>
      </c>
      <c r="CO220" s="69">
        <v>105</v>
      </c>
      <c r="CP220" s="69" t="s">
        <v>43</v>
      </c>
      <c r="CQ220" s="69">
        <v>105</v>
      </c>
      <c r="CR220" s="69">
        <v>2.5</v>
      </c>
      <c r="CS220" s="69">
        <v>107.5</v>
      </c>
      <c r="CV220" s="69">
        <v>324.043050000015</v>
      </c>
      <c r="CW220" s="69"/>
      <c r="CX220" s="69">
        <v>337.5096000000156</v>
      </c>
      <c r="CY220" s="69"/>
      <c r="CZ220" s="69">
        <v>324.043050000015</v>
      </c>
      <c r="DA220" s="69"/>
      <c r="DB220" s="69">
        <v>337.5096000000156</v>
      </c>
      <c r="DC220" s="69"/>
    </row>
    <row r="221" spans="1:107" s="70" customFormat="1" ht="26.25" customHeight="1">
      <c r="A221" s="1"/>
      <c r="B221" s="27"/>
      <c r="C221" s="59" t="s">
        <v>38</v>
      </c>
      <c r="D221" s="60">
        <f>ROW(C221)-13</f>
        <v>208</v>
      </c>
      <c r="E221" s="61" t="s">
        <v>492</v>
      </c>
      <c r="F221" s="61" t="s">
        <v>506</v>
      </c>
      <c r="G221" s="61" t="s">
        <v>507</v>
      </c>
      <c r="H221" s="61">
        <v>43</v>
      </c>
      <c r="I221" s="62" t="s">
        <v>495</v>
      </c>
      <c r="J221" s="63">
        <v>3</v>
      </c>
      <c r="K221" s="64">
        <v>569.23212</v>
      </c>
      <c r="L221" s="65">
        <v>104.24767542358164</v>
      </c>
      <c r="M221" s="66"/>
      <c r="N221" s="67">
        <v>104.24767542358164</v>
      </c>
      <c r="O221" s="67">
        <v>104.69496766938431</v>
      </c>
      <c r="P221" s="67">
        <v>0</v>
      </c>
      <c r="Q221" s="67">
        <v>0</v>
      </c>
      <c r="R221" s="67">
        <v>0</v>
      </c>
      <c r="S221" s="67">
        <v>104.34782608695652</v>
      </c>
      <c r="T221" s="67">
        <v>104.19002655650633</v>
      </c>
      <c r="U221" s="67">
        <v>104</v>
      </c>
      <c r="V221" s="68">
        <v>104.43679583849396</v>
      </c>
      <c r="W221" s="66"/>
      <c r="X221" s="67">
        <v>104.43679583849396</v>
      </c>
      <c r="Y221" s="67">
        <v>104.69496766938433</v>
      </c>
      <c r="Z221" s="67">
        <v>104.6218487394958</v>
      </c>
      <c r="AA221" s="67">
        <v>0</v>
      </c>
      <c r="AB221" s="67">
        <v>104.99996816928846</v>
      </c>
      <c r="AC221" s="67">
        <v>104.05560880277321</v>
      </c>
      <c r="AD221" s="67">
        <v>104.19002655650635</v>
      </c>
      <c r="AE221" s="67">
        <v>103.99999999999999</v>
      </c>
      <c r="AF221" s="69"/>
      <c r="AG221" s="69">
        <v>35.57</v>
      </c>
      <c r="AH221" s="69">
        <v>7.139999999999999</v>
      </c>
      <c r="AI221" s="69"/>
      <c r="AJ221" s="69">
        <v>1570.81</v>
      </c>
      <c r="AK221" s="69">
        <v>2.9532799263351754</v>
      </c>
      <c r="AL221" s="69"/>
      <c r="AM221" s="69"/>
      <c r="AN221" s="69">
        <v>33.89</v>
      </c>
      <c r="AO221" s="69">
        <v>450</v>
      </c>
      <c r="AP221" s="69"/>
      <c r="AQ221" s="69">
        <v>37.24</v>
      </c>
      <c r="AR221" s="69">
        <v>7.469999999999999</v>
      </c>
      <c r="AS221" s="69"/>
      <c r="AT221" s="69">
        <v>1649.3500000000001</v>
      </c>
      <c r="AU221" s="69">
        <v>3.0730534069981585</v>
      </c>
      <c r="AV221" s="69"/>
      <c r="AW221" s="69"/>
      <c r="AX221" s="69">
        <v>35.31</v>
      </c>
      <c r="AY221" s="69">
        <v>468</v>
      </c>
      <c r="CA221" s="69">
        <v>101.66520000000001</v>
      </c>
      <c r="CB221" s="69">
        <v>0</v>
      </c>
      <c r="CC221" s="69">
        <v>0</v>
      </c>
      <c r="CD221" s="69">
        <v>0</v>
      </c>
      <c r="CE221" s="69">
        <v>0.40392</v>
      </c>
      <c r="CF221" s="69">
        <v>370.755</v>
      </c>
      <c r="CG221" s="69">
        <v>96.408</v>
      </c>
      <c r="CH221" s="69">
        <v>569.23212</v>
      </c>
      <c r="CI221" s="69">
        <v>569.23212</v>
      </c>
      <c r="CJ221" s="69"/>
      <c r="CK221" s="71">
        <v>546.03819</v>
      </c>
      <c r="CL221" s="69"/>
      <c r="CM221" s="72">
        <f>IF((CK221-CL221)=0,0,(CI221-CJ221)/(CK221-CL221)*100)</f>
        <v>104.24767542358164</v>
      </c>
      <c r="CO221" s="69">
        <v>105</v>
      </c>
      <c r="CP221" s="69" t="s">
        <v>43</v>
      </c>
      <c r="CQ221" s="69">
        <v>105</v>
      </c>
      <c r="CR221" s="69">
        <v>2.5</v>
      </c>
      <c r="CS221" s="69">
        <v>107.5</v>
      </c>
      <c r="CV221" s="69">
        <v>4436.868851136651</v>
      </c>
      <c r="CW221" s="69"/>
      <c r="CX221" s="69">
        <v>4633.723663683317</v>
      </c>
      <c r="CY221" s="69"/>
      <c r="CZ221" s="69">
        <v>4436.868851136651</v>
      </c>
      <c r="DA221" s="69"/>
      <c r="DB221" s="69">
        <v>4633.723663683317</v>
      </c>
      <c r="DC221" s="69"/>
    </row>
    <row r="222" spans="1:107" s="70" customFormat="1" ht="26.25" customHeight="1">
      <c r="A222" s="1"/>
      <c r="B222" s="27"/>
      <c r="C222" s="59" t="s">
        <v>38</v>
      </c>
      <c r="D222" s="60">
        <f>ROW(C222)-13</f>
        <v>209</v>
      </c>
      <c r="E222" s="61" t="s">
        <v>492</v>
      </c>
      <c r="F222" s="61" t="s">
        <v>508</v>
      </c>
      <c r="G222" s="61" t="s">
        <v>509</v>
      </c>
      <c r="H222" s="61">
        <v>43</v>
      </c>
      <c r="I222" s="62" t="s">
        <v>495</v>
      </c>
      <c r="J222" s="63">
        <v>3</v>
      </c>
      <c r="K222" s="64">
        <v>899.208</v>
      </c>
      <c r="L222" s="65">
        <v>104.16053460567444</v>
      </c>
      <c r="M222" s="66"/>
      <c r="N222" s="67">
        <v>104.16053460567444</v>
      </c>
      <c r="O222" s="67">
        <v>104.31792128391288</v>
      </c>
      <c r="P222" s="67">
        <v>0</v>
      </c>
      <c r="Q222" s="67">
        <v>0</v>
      </c>
      <c r="R222" s="67">
        <v>0</v>
      </c>
      <c r="S222" s="67">
        <v>104.34782608695654</v>
      </c>
      <c r="T222" s="67">
        <v>104.19002655650633</v>
      </c>
      <c r="U222" s="67">
        <v>104</v>
      </c>
      <c r="V222" s="68">
        <v>104.11923992616185</v>
      </c>
      <c r="W222" s="66"/>
      <c r="X222" s="67">
        <v>104.11923992616185</v>
      </c>
      <c r="Y222" s="67">
        <v>104.31792128391287</v>
      </c>
      <c r="Z222" s="67">
        <v>0</v>
      </c>
      <c r="AA222" s="67">
        <v>0</v>
      </c>
      <c r="AB222" s="67">
        <v>0</v>
      </c>
      <c r="AC222" s="67">
        <v>104.34782608695654</v>
      </c>
      <c r="AD222" s="67">
        <v>104.185788355061</v>
      </c>
      <c r="AE222" s="67">
        <v>104</v>
      </c>
      <c r="AF222" s="69"/>
      <c r="AG222" s="69">
        <v>26.17</v>
      </c>
      <c r="AH222" s="69"/>
      <c r="AI222" s="69"/>
      <c r="AJ222" s="69"/>
      <c r="AK222" s="69">
        <v>2.07</v>
      </c>
      <c r="AL222" s="69"/>
      <c r="AM222" s="69"/>
      <c r="AN222" s="69">
        <v>35.17571428571429</v>
      </c>
      <c r="AO222" s="69">
        <v>449.99999999999994</v>
      </c>
      <c r="AP222" s="69"/>
      <c r="AQ222" s="69">
        <v>27.3</v>
      </c>
      <c r="AR222" s="69"/>
      <c r="AS222" s="69"/>
      <c r="AT222" s="69"/>
      <c r="AU222" s="69">
        <v>2.16</v>
      </c>
      <c r="AV222" s="69"/>
      <c r="AW222" s="69"/>
      <c r="AX222" s="69">
        <v>36.648095238095244</v>
      </c>
      <c r="AY222" s="69">
        <v>468</v>
      </c>
      <c r="CA222" s="69">
        <v>143.325</v>
      </c>
      <c r="CB222" s="69">
        <v>0</v>
      </c>
      <c r="CC222" s="69">
        <v>0</v>
      </c>
      <c r="CD222" s="69">
        <v>0</v>
      </c>
      <c r="CE222" s="69">
        <v>81.864</v>
      </c>
      <c r="CF222" s="69">
        <v>370.755</v>
      </c>
      <c r="CG222" s="69">
        <v>303.264</v>
      </c>
      <c r="CH222" s="69">
        <v>899.208</v>
      </c>
      <c r="CI222" s="69">
        <v>899.208</v>
      </c>
      <c r="CJ222" s="69"/>
      <c r="CK222" s="71">
        <v>863.2905</v>
      </c>
      <c r="CL222" s="69"/>
      <c r="CM222" s="72">
        <f>IF((CK222-CL222)=0,0,(CI222-CJ222)/(CK222-CL222)*100)</f>
        <v>104.16053460567444</v>
      </c>
      <c r="CO222" s="69">
        <v>105</v>
      </c>
      <c r="CP222" s="69" t="s">
        <v>43</v>
      </c>
      <c r="CQ222" s="69">
        <v>105</v>
      </c>
      <c r="CR222" s="69">
        <v>2.5</v>
      </c>
      <c r="CS222" s="69">
        <v>107.5</v>
      </c>
      <c r="CV222" s="69">
        <v>150.884025</v>
      </c>
      <c r="CW222" s="69"/>
      <c r="CX222" s="69">
        <v>157.09930000000003</v>
      </c>
      <c r="CY222" s="69"/>
      <c r="CZ222" s="69">
        <v>150.884025</v>
      </c>
      <c r="DA222" s="69"/>
      <c r="DB222" s="69">
        <v>157.09930000000003</v>
      </c>
      <c r="DC222" s="69"/>
    </row>
    <row r="223" spans="1:107" s="70" customFormat="1" ht="26.25" customHeight="1">
      <c r="A223" s="1"/>
      <c r="B223" s="27"/>
      <c r="C223" s="59" t="s">
        <v>38</v>
      </c>
      <c r="D223" s="60">
        <f>ROW(C223)-13</f>
        <v>210</v>
      </c>
      <c r="E223" s="61" t="s">
        <v>492</v>
      </c>
      <c r="F223" s="61" t="s">
        <v>510</v>
      </c>
      <c r="G223" s="61" t="s">
        <v>511</v>
      </c>
      <c r="H223" s="61">
        <v>43</v>
      </c>
      <c r="I223" s="62" t="s">
        <v>495</v>
      </c>
      <c r="J223" s="63">
        <v>3</v>
      </c>
      <c r="K223" s="64">
        <v>878.3694899999999</v>
      </c>
      <c r="L223" s="65">
        <v>104.25109649044721</v>
      </c>
      <c r="M223" s="66"/>
      <c r="N223" s="67">
        <v>104.25109649044721</v>
      </c>
      <c r="O223" s="67">
        <v>105</v>
      </c>
      <c r="P223" s="67">
        <v>0</v>
      </c>
      <c r="Q223" s="67">
        <v>0</v>
      </c>
      <c r="R223" s="67">
        <v>0</v>
      </c>
      <c r="S223" s="67">
        <v>104.34782608695654</v>
      </c>
      <c r="T223" s="67">
        <v>104.19002655650633</v>
      </c>
      <c r="U223" s="67">
        <v>104</v>
      </c>
      <c r="V223" s="68">
        <v>104.17064681315816</v>
      </c>
      <c r="W223" s="66"/>
      <c r="X223" s="67">
        <v>104.17064681315816</v>
      </c>
      <c r="Y223" s="67">
        <v>105</v>
      </c>
      <c r="Z223" s="67">
        <v>0</v>
      </c>
      <c r="AA223" s="67">
        <v>0</v>
      </c>
      <c r="AB223" s="67">
        <v>0</v>
      </c>
      <c r="AC223" s="67">
        <v>104.34782608695656</v>
      </c>
      <c r="AD223" s="67">
        <v>104.19002655650638</v>
      </c>
      <c r="AE223" s="67">
        <v>104</v>
      </c>
      <c r="AF223" s="69"/>
      <c r="AG223" s="69">
        <v>19.540000000000003</v>
      </c>
      <c r="AH223" s="69"/>
      <c r="AI223" s="69"/>
      <c r="AJ223" s="69"/>
      <c r="AK223" s="69">
        <v>2.07</v>
      </c>
      <c r="AL223" s="69"/>
      <c r="AM223" s="69"/>
      <c r="AN223" s="69">
        <v>33.89</v>
      </c>
      <c r="AO223" s="69">
        <v>450.00000000000006</v>
      </c>
      <c r="AP223" s="69"/>
      <c r="AQ223" s="69">
        <v>20.517</v>
      </c>
      <c r="AR223" s="69"/>
      <c r="AS223" s="69"/>
      <c r="AT223" s="69"/>
      <c r="AU223" s="69">
        <v>2.1600000000000006</v>
      </c>
      <c r="AV223" s="69"/>
      <c r="AW223" s="69"/>
      <c r="AX223" s="69">
        <v>35.31000000000001</v>
      </c>
      <c r="AY223" s="69">
        <v>468</v>
      </c>
      <c r="CA223" s="69">
        <v>122.48648999999999</v>
      </c>
      <c r="CB223" s="69">
        <v>0</v>
      </c>
      <c r="CC223" s="69">
        <v>0</v>
      </c>
      <c r="CD223" s="69">
        <v>0</v>
      </c>
      <c r="CE223" s="69">
        <v>81.864</v>
      </c>
      <c r="CF223" s="69">
        <v>370.755</v>
      </c>
      <c r="CG223" s="69">
        <v>303.264</v>
      </c>
      <c r="CH223" s="69">
        <v>878.3694899999999</v>
      </c>
      <c r="CI223" s="69">
        <v>878.3694899999999</v>
      </c>
      <c r="CJ223" s="69"/>
      <c r="CK223" s="71">
        <v>842.5518000000001</v>
      </c>
      <c r="CL223" s="69"/>
      <c r="CM223" s="72">
        <f>IF((CK223-CL223)=0,0,(CI223-CJ223)/(CK223-CL223)*100)</f>
        <v>104.25109649044721</v>
      </c>
      <c r="CO223" s="69">
        <v>105</v>
      </c>
      <c r="CP223" s="69" t="s">
        <v>43</v>
      </c>
      <c r="CQ223" s="69">
        <v>105</v>
      </c>
      <c r="CR223" s="69">
        <v>2.5</v>
      </c>
      <c r="CS223" s="69">
        <v>107.5</v>
      </c>
      <c r="CV223" s="69">
        <v>139.831620400015</v>
      </c>
      <c r="CW223" s="69"/>
      <c r="CX223" s="69">
        <v>145.66350342001562</v>
      </c>
      <c r="CY223" s="69"/>
      <c r="CZ223" s="69">
        <v>139.831620400015</v>
      </c>
      <c r="DA223" s="69"/>
      <c r="DB223" s="69">
        <v>145.66350342001562</v>
      </c>
      <c r="DC223" s="69"/>
    </row>
    <row r="224" spans="1:107" s="70" customFormat="1" ht="26.25" customHeight="1">
      <c r="A224" s="1"/>
      <c r="B224" s="27"/>
      <c r="C224" s="59" t="s">
        <v>38</v>
      </c>
      <c r="D224" s="60">
        <f>ROW(C224)-13</f>
        <v>211</v>
      </c>
      <c r="E224" s="61" t="s">
        <v>512</v>
      </c>
      <c r="F224" s="61" t="s">
        <v>513</v>
      </c>
      <c r="G224" s="61" t="s">
        <v>514</v>
      </c>
      <c r="H224" s="61">
        <v>19</v>
      </c>
      <c r="I224" s="62" t="s">
        <v>515</v>
      </c>
      <c r="J224" s="63">
        <v>3</v>
      </c>
      <c r="K224" s="64">
        <v>8094.421302000001</v>
      </c>
      <c r="L224" s="65">
        <v>104.83525926558886</v>
      </c>
      <c r="M224" s="66"/>
      <c r="N224" s="67">
        <v>104.83525926558886</v>
      </c>
      <c r="O224" s="67">
        <v>104.99867759851891</v>
      </c>
      <c r="P224" s="67">
        <v>0</v>
      </c>
      <c r="Q224" s="67">
        <v>0</v>
      </c>
      <c r="R224" s="67">
        <v>105.00000000000003</v>
      </c>
      <c r="S224" s="67">
        <v>104.2</v>
      </c>
      <c r="T224" s="67">
        <v>104.18147034708936</v>
      </c>
      <c r="U224" s="67">
        <v>0</v>
      </c>
      <c r="V224" s="68">
        <v>104.47002866193324</v>
      </c>
      <c r="W224" s="66"/>
      <c r="X224" s="67">
        <v>104.47002866193324</v>
      </c>
      <c r="Y224" s="67">
        <v>104.94302825455915</v>
      </c>
      <c r="Z224" s="67">
        <v>0</v>
      </c>
      <c r="AA224" s="67">
        <v>0</v>
      </c>
      <c r="AB224" s="67">
        <v>105.00000000000003</v>
      </c>
      <c r="AC224" s="67">
        <v>104.2</v>
      </c>
      <c r="AD224" s="67">
        <v>104.18147034708936</v>
      </c>
      <c r="AE224" s="67">
        <v>104.07766990291263</v>
      </c>
      <c r="AF224" s="69"/>
      <c r="AG224" s="69">
        <v>38.747587946115054</v>
      </c>
      <c r="AH224" s="69"/>
      <c r="AI224" s="69"/>
      <c r="AJ224" s="69">
        <v>3676.2</v>
      </c>
      <c r="AK224" s="69">
        <v>2.07</v>
      </c>
      <c r="AL224" s="69"/>
      <c r="AM224" s="69"/>
      <c r="AN224" s="69">
        <v>36.589999999999996</v>
      </c>
      <c r="AO224" s="69">
        <v>515</v>
      </c>
      <c r="AP224" s="69"/>
      <c r="AQ224" s="69">
        <v>40.66289216625168</v>
      </c>
      <c r="AR224" s="69"/>
      <c r="AS224" s="69"/>
      <c r="AT224" s="69">
        <v>3860.0099999999998</v>
      </c>
      <c r="AU224" s="69">
        <v>2.15694</v>
      </c>
      <c r="AV224" s="69"/>
      <c r="AW224" s="69"/>
      <c r="AX224" s="69">
        <v>38.12</v>
      </c>
      <c r="AY224" s="69">
        <v>536</v>
      </c>
      <c r="CA224" s="69">
        <v>150.06600000000003</v>
      </c>
      <c r="CB224" s="69">
        <v>0</v>
      </c>
      <c r="CC224" s="69">
        <v>0</v>
      </c>
      <c r="CD224" s="69">
        <v>6315.748362000001</v>
      </c>
      <c r="CE224" s="69">
        <v>433.54494</v>
      </c>
      <c r="CF224" s="69">
        <v>1195.062</v>
      </c>
      <c r="CG224" s="69">
        <v>0</v>
      </c>
      <c r="CH224" s="69">
        <v>8094.421302000001</v>
      </c>
      <c r="CI224" s="69">
        <v>8094.421302000001</v>
      </c>
      <c r="CJ224" s="69"/>
      <c r="CK224" s="71">
        <v>7721.086739999999</v>
      </c>
      <c r="CL224" s="69"/>
      <c r="CM224" s="72">
        <f>IF((CK224-CL224)=0,0,(CI224-CJ224)/(CK224-CL224)*100)</f>
        <v>104.83525926558886</v>
      </c>
      <c r="CO224" s="69">
        <v>105</v>
      </c>
      <c r="CP224" s="69" t="s">
        <v>43</v>
      </c>
      <c r="CQ224" s="69">
        <v>105</v>
      </c>
      <c r="CR224" s="69">
        <v>2.5</v>
      </c>
      <c r="CS224" s="69">
        <v>107.5</v>
      </c>
      <c r="CV224" s="69">
        <v>489.19427312</v>
      </c>
      <c r="CW224" s="69"/>
      <c r="CX224" s="69">
        <v>511.061397341</v>
      </c>
      <c r="CY224" s="69"/>
      <c r="CZ224" s="69">
        <v>489.19427312</v>
      </c>
      <c r="DA224" s="69"/>
      <c r="DB224" s="69">
        <v>511.061397341</v>
      </c>
      <c r="DC224" s="69"/>
    </row>
    <row r="225" spans="1:107" s="70" customFormat="1" ht="26.25" customHeight="1">
      <c r="A225" s="1"/>
      <c r="B225" s="27"/>
      <c r="C225" s="59" t="s">
        <v>38</v>
      </c>
      <c r="D225" s="60">
        <f>ROW(C225)-13</f>
        <v>212</v>
      </c>
      <c r="E225" s="61" t="s">
        <v>512</v>
      </c>
      <c r="F225" s="61" t="s">
        <v>516</v>
      </c>
      <c r="G225" s="61" t="s">
        <v>517</v>
      </c>
      <c r="H225" s="61">
        <v>19</v>
      </c>
      <c r="I225" s="62" t="s">
        <v>515</v>
      </c>
      <c r="J225" s="63">
        <v>3</v>
      </c>
      <c r="K225" s="64">
        <v>7603.563462</v>
      </c>
      <c r="L225" s="65">
        <v>104.87013053081371</v>
      </c>
      <c r="M225" s="66"/>
      <c r="N225" s="67">
        <v>104.87013053081371</v>
      </c>
      <c r="O225" s="67">
        <v>104.96031746031744</v>
      </c>
      <c r="P225" s="67">
        <v>104.9929178470255</v>
      </c>
      <c r="Q225" s="67">
        <v>0</v>
      </c>
      <c r="R225" s="67">
        <v>105.00015346262843</v>
      </c>
      <c r="S225" s="67">
        <v>0</v>
      </c>
      <c r="T225" s="67">
        <v>104.18147034708936</v>
      </c>
      <c r="U225" s="67">
        <v>0</v>
      </c>
      <c r="V225" s="68">
        <v>104.45527010409164</v>
      </c>
      <c r="W225" s="66"/>
      <c r="X225" s="67">
        <v>104.45527010409164</v>
      </c>
      <c r="Y225" s="67">
        <v>104.96031746031744</v>
      </c>
      <c r="Z225" s="67">
        <v>104.9929178470255</v>
      </c>
      <c r="AA225" s="67">
        <v>0</v>
      </c>
      <c r="AB225" s="67">
        <v>105.00015346262843</v>
      </c>
      <c r="AC225" s="67">
        <v>104.20000000000003</v>
      </c>
      <c r="AD225" s="67">
        <v>104.18147034708933</v>
      </c>
      <c r="AE225" s="67">
        <v>104.0776699029126</v>
      </c>
      <c r="AF225" s="69"/>
      <c r="AG225" s="69">
        <v>10.08</v>
      </c>
      <c r="AH225" s="69">
        <v>28.240000000000002</v>
      </c>
      <c r="AI225" s="69"/>
      <c r="AJ225" s="69">
        <v>2932.31</v>
      </c>
      <c r="AK225" s="69">
        <v>2.07</v>
      </c>
      <c r="AL225" s="69"/>
      <c r="AM225" s="69"/>
      <c r="AN225" s="69">
        <v>36.589999999999996</v>
      </c>
      <c r="AO225" s="69">
        <v>515</v>
      </c>
      <c r="AP225" s="69"/>
      <c r="AQ225" s="69">
        <v>10.579999999999998</v>
      </c>
      <c r="AR225" s="69">
        <v>29.650000000000002</v>
      </c>
      <c r="AS225" s="69"/>
      <c r="AT225" s="69">
        <v>3078.93</v>
      </c>
      <c r="AU225" s="69">
        <v>2.15694</v>
      </c>
      <c r="AV225" s="69"/>
      <c r="AW225" s="69"/>
      <c r="AX225" s="69">
        <v>38.12</v>
      </c>
      <c r="AY225" s="69">
        <v>535.9999999999999</v>
      </c>
      <c r="CA225" s="69">
        <v>63.1626</v>
      </c>
      <c r="CB225" s="69">
        <v>177.01049999999998</v>
      </c>
      <c r="CC225" s="69">
        <v>0</v>
      </c>
      <c r="CD225" s="69">
        <v>6168.328362</v>
      </c>
      <c r="CE225" s="69">
        <v>0</v>
      </c>
      <c r="CF225" s="69">
        <v>1195.062</v>
      </c>
      <c r="CG225" s="69">
        <v>0</v>
      </c>
      <c r="CH225" s="69">
        <v>7603.563462</v>
      </c>
      <c r="CI225" s="69">
        <v>7603.563462</v>
      </c>
      <c r="CJ225" s="69"/>
      <c r="CK225" s="71">
        <v>7250.456754000001</v>
      </c>
      <c r="CL225" s="69"/>
      <c r="CM225" s="72">
        <f>IF((CK225-CL225)=0,0,(CI225-CJ225)/(CK225-CL225)*100)</f>
        <v>104.87013053081371</v>
      </c>
      <c r="CO225" s="69">
        <v>105</v>
      </c>
      <c r="CP225" s="69" t="s">
        <v>43</v>
      </c>
      <c r="CQ225" s="69">
        <v>105</v>
      </c>
      <c r="CR225" s="69">
        <v>2.5</v>
      </c>
      <c r="CS225" s="69">
        <v>107.5</v>
      </c>
      <c r="CV225" s="69">
        <v>4522.546315989999</v>
      </c>
      <c r="CW225" s="69"/>
      <c r="CX225" s="69">
        <v>4724.037969949999</v>
      </c>
      <c r="CY225" s="69"/>
      <c r="CZ225" s="69">
        <v>4522.546315989999</v>
      </c>
      <c r="DA225" s="69"/>
      <c r="DB225" s="69">
        <v>4724.037969949999</v>
      </c>
      <c r="DC225" s="69"/>
    </row>
    <row r="226" spans="1:107" s="70" customFormat="1" ht="26.25" customHeight="1">
      <c r="A226" s="1"/>
      <c r="B226" s="27"/>
      <c r="C226" s="59" t="s">
        <v>38</v>
      </c>
      <c r="D226" s="60">
        <f>ROW(C226)-13</f>
        <v>213</v>
      </c>
      <c r="E226" s="61" t="s">
        <v>512</v>
      </c>
      <c r="F226" s="61" t="s">
        <v>518</v>
      </c>
      <c r="G226" s="61" t="s">
        <v>519</v>
      </c>
      <c r="H226" s="61">
        <v>19</v>
      </c>
      <c r="I226" s="62" t="s">
        <v>515</v>
      </c>
      <c r="J226" s="63">
        <v>3</v>
      </c>
      <c r="K226" s="64">
        <v>2548.83614</v>
      </c>
      <c r="L226" s="65">
        <v>104.13402031614163</v>
      </c>
      <c r="M226" s="66"/>
      <c r="N226" s="67">
        <v>104.13402031614163</v>
      </c>
      <c r="O226" s="67">
        <v>103.99095168847954</v>
      </c>
      <c r="P226" s="67">
        <v>0</v>
      </c>
      <c r="Q226" s="67">
        <v>0</v>
      </c>
      <c r="R226" s="67">
        <v>0</v>
      </c>
      <c r="S226" s="67">
        <v>104.2</v>
      </c>
      <c r="T226" s="67">
        <v>104.18147034708936</v>
      </c>
      <c r="U226" s="67">
        <v>104.07766990291263</v>
      </c>
      <c r="V226" s="68">
        <v>104.12875592517143</v>
      </c>
      <c r="W226" s="66"/>
      <c r="X226" s="67">
        <v>104.12875592517143</v>
      </c>
      <c r="Y226" s="67">
        <v>103.99095168847954</v>
      </c>
      <c r="Z226" s="67">
        <v>0</v>
      </c>
      <c r="AA226" s="67">
        <v>0</v>
      </c>
      <c r="AB226" s="67">
        <v>0</v>
      </c>
      <c r="AC226" s="67">
        <v>104.2</v>
      </c>
      <c r="AD226" s="67">
        <v>104.18147034708936</v>
      </c>
      <c r="AE226" s="67">
        <v>104.07766990291263</v>
      </c>
      <c r="AF226" s="69"/>
      <c r="AG226" s="69">
        <v>61.89000000000001</v>
      </c>
      <c r="AH226" s="69"/>
      <c r="AI226" s="69"/>
      <c r="AJ226" s="69"/>
      <c r="AK226" s="69">
        <v>2.07</v>
      </c>
      <c r="AL226" s="69"/>
      <c r="AM226" s="69"/>
      <c r="AN226" s="69">
        <v>36.589999999999996</v>
      </c>
      <c r="AO226" s="69">
        <v>515</v>
      </c>
      <c r="AP226" s="69"/>
      <c r="AQ226" s="69">
        <v>64.36</v>
      </c>
      <c r="AR226" s="69"/>
      <c r="AS226" s="69"/>
      <c r="AT226" s="69"/>
      <c r="AU226" s="69">
        <v>2.15694</v>
      </c>
      <c r="AV226" s="69"/>
      <c r="AW226" s="69"/>
      <c r="AX226" s="69">
        <v>38.12</v>
      </c>
      <c r="AY226" s="69">
        <v>536</v>
      </c>
      <c r="CA226" s="69">
        <v>384.2292</v>
      </c>
      <c r="CB226" s="69">
        <v>0</v>
      </c>
      <c r="CC226" s="69">
        <v>0</v>
      </c>
      <c r="CD226" s="69">
        <v>0</v>
      </c>
      <c r="CE226" s="69">
        <v>433.54494</v>
      </c>
      <c r="CF226" s="69">
        <v>1195.062</v>
      </c>
      <c r="CG226" s="69">
        <v>536</v>
      </c>
      <c r="CH226" s="69">
        <v>2548.83614</v>
      </c>
      <c r="CI226" s="69">
        <v>2548.83614</v>
      </c>
      <c r="CJ226" s="69"/>
      <c r="CK226" s="71">
        <v>2447.6498</v>
      </c>
      <c r="CL226" s="69"/>
      <c r="CM226" s="72">
        <f>IF((CK226-CL226)=0,0,(CI226-CJ226)/(CK226-CL226)*100)</f>
        <v>104.13402031614163</v>
      </c>
      <c r="CO226" s="69">
        <v>105</v>
      </c>
      <c r="CP226" s="69" t="s">
        <v>43</v>
      </c>
      <c r="CQ226" s="69">
        <v>105</v>
      </c>
      <c r="CR226" s="69">
        <v>2.5</v>
      </c>
      <c r="CS226" s="69">
        <v>107.5</v>
      </c>
      <c r="CV226" s="69">
        <v>408.03142169999995</v>
      </c>
      <c r="CW226" s="69"/>
      <c r="CX226" s="69">
        <v>424.8780432</v>
      </c>
      <c r="CY226" s="69"/>
      <c r="CZ226" s="69">
        <v>408.03142169999995</v>
      </c>
      <c r="DA226" s="69"/>
      <c r="DB226" s="69">
        <v>424.8780432</v>
      </c>
      <c r="DC226" s="69"/>
    </row>
    <row r="227" spans="1:107" s="70" customFormat="1" ht="26.25" customHeight="1">
      <c r="A227" s="1"/>
      <c r="B227" s="27"/>
      <c r="C227" s="59" t="s">
        <v>38</v>
      </c>
      <c r="D227" s="60">
        <f>ROW(C227)-13</f>
        <v>214</v>
      </c>
      <c r="E227" s="61" t="s">
        <v>512</v>
      </c>
      <c r="F227" s="61" t="s">
        <v>520</v>
      </c>
      <c r="G227" s="61" t="s">
        <v>521</v>
      </c>
      <c r="H227" s="61">
        <v>19</v>
      </c>
      <c r="I227" s="62" t="s">
        <v>515</v>
      </c>
      <c r="J227" s="63">
        <v>3</v>
      </c>
      <c r="K227" s="64">
        <v>2165.2219999999998</v>
      </c>
      <c r="L227" s="65">
        <v>104.18905318702807</v>
      </c>
      <c r="M227" s="66"/>
      <c r="N227" s="67">
        <v>104.18905318702807</v>
      </c>
      <c r="O227" s="67">
        <v>0</v>
      </c>
      <c r="P227" s="67">
        <v>0</v>
      </c>
      <c r="Q227" s="67">
        <v>0</v>
      </c>
      <c r="R227" s="67">
        <v>0</v>
      </c>
      <c r="S227" s="67">
        <v>104.34782608695652</v>
      </c>
      <c r="T227" s="67">
        <v>104.18147034708936</v>
      </c>
      <c r="U227" s="67">
        <v>104.07766990291263</v>
      </c>
      <c r="V227" s="68">
        <v>104.06714559707046</v>
      </c>
      <c r="W227" s="66"/>
      <c r="X227" s="67">
        <v>104.06714559707046</v>
      </c>
      <c r="Y227" s="67">
        <v>101.44376899696046</v>
      </c>
      <c r="Z227" s="67">
        <v>0</v>
      </c>
      <c r="AA227" s="67">
        <v>0</v>
      </c>
      <c r="AB227" s="67">
        <v>0</v>
      </c>
      <c r="AC227" s="67">
        <v>104.34782608695652</v>
      </c>
      <c r="AD227" s="67">
        <v>104.18147034708933</v>
      </c>
      <c r="AE227" s="67">
        <v>104.0776699029126</v>
      </c>
      <c r="AF227" s="69"/>
      <c r="AG227" s="69">
        <v>26.32</v>
      </c>
      <c r="AH227" s="69"/>
      <c r="AI227" s="69"/>
      <c r="AJ227" s="69"/>
      <c r="AK227" s="69">
        <v>2.07</v>
      </c>
      <c r="AL227" s="69"/>
      <c r="AM227" s="69"/>
      <c r="AN227" s="69">
        <v>36.59</v>
      </c>
      <c r="AO227" s="69">
        <v>515</v>
      </c>
      <c r="AP227" s="69"/>
      <c r="AQ227" s="69">
        <v>26.699999999999996</v>
      </c>
      <c r="AR227" s="69"/>
      <c r="AS227" s="69"/>
      <c r="AT227" s="69"/>
      <c r="AU227" s="69">
        <v>2.16</v>
      </c>
      <c r="AV227" s="69"/>
      <c r="AW227" s="69"/>
      <c r="AX227" s="69">
        <v>38.12</v>
      </c>
      <c r="AY227" s="69">
        <v>535.9999999999999</v>
      </c>
      <c r="CA227" s="69">
        <v>0</v>
      </c>
      <c r="CB227" s="69">
        <v>0</v>
      </c>
      <c r="CC227" s="69">
        <v>0</v>
      </c>
      <c r="CD227" s="69">
        <v>0</v>
      </c>
      <c r="CE227" s="69">
        <v>434.15999999999997</v>
      </c>
      <c r="CF227" s="69">
        <v>1195.062</v>
      </c>
      <c r="CG227" s="69">
        <v>536</v>
      </c>
      <c r="CH227" s="69">
        <v>2165.2219999999998</v>
      </c>
      <c r="CI227" s="69">
        <v>2165.2219999999998</v>
      </c>
      <c r="CJ227" s="69"/>
      <c r="CK227" s="71">
        <v>2078.1665000000003</v>
      </c>
      <c r="CL227" s="69"/>
      <c r="CM227" s="72">
        <f>IF((CK227-CL227)=0,0,(CI227-CJ227)/(CK227-CL227)*100)</f>
        <v>104.18905318702807</v>
      </c>
      <c r="CO227" s="69">
        <v>105</v>
      </c>
      <c r="CP227" s="69" t="s">
        <v>43</v>
      </c>
      <c r="CQ227" s="69">
        <v>105</v>
      </c>
      <c r="CR227" s="69">
        <v>2.5</v>
      </c>
      <c r="CS227" s="69">
        <v>107.5</v>
      </c>
      <c r="CV227" s="69">
        <v>587.9279029800001</v>
      </c>
      <c r="CW227" s="69"/>
      <c r="CX227" s="69">
        <v>611.8397868</v>
      </c>
      <c r="CY227" s="69"/>
      <c r="CZ227" s="69">
        <v>587.9279029800001</v>
      </c>
      <c r="DA227" s="69"/>
      <c r="DB227" s="69">
        <v>611.8397868</v>
      </c>
      <c r="DC227" s="69"/>
    </row>
    <row r="228" spans="1:107" s="70" customFormat="1" ht="26.25" customHeight="1">
      <c r="A228" s="1"/>
      <c r="B228" s="27"/>
      <c r="C228" s="59" t="s">
        <v>38</v>
      </c>
      <c r="D228" s="60">
        <f>ROW(C228)-13</f>
        <v>215</v>
      </c>
      <c r="E228" s="61" t="s">
        <v>512</v>
      </c>
      <c r="F228" s="61" t="s">
        <v>522</v>
      </c>
      <c r="G228" s="61" t="s">
        <v>523</v>
      </c>
      <c r="H228" s="61">
        <v>19</v>
      </c>
      <c r="I228" s="62" t="s">
        <v>515</v>
      </c>
      <c r="J228" s="63">
        <v>3</v>
      </c>
      <c r="K228" s="64">
        <v>6229.065707999998</v>
      </c>
      <c r="L228" s="65">
        <v>104.78519001899849</v>
      </c>
      <c r="M228" s="66"/>
      <c r="N228" s="67">
        <v>104.78519001899849</v>
      </c>
      <c r="O228" s="67">
        <v>104.99092558983666</v>
      </c>
      <c r="P228" s="67">
        <v>0</v>
      </c>
      <c r="Q228" s="67">
        <v>0</v>
      </c>
      <c r="R228" s="67">
        <v>104.99999999999999</v>
      </c>
      <c r="S228" s="67">
        <v>104.2</v>
      </c>
      <c r="T228" s="67">
        <v>104.18147034708936</v>
      </c>
      <c r="U228" s="67">
        <v>0</v>
      </c>
      <c r="V228" s="68">
        <v>104.2811537890356</v>
      </c>
      <c r="W228" s="66"/>
      <c r="X228" s="67">
        <v>104.2811537890356</v>
      </c>
      <c r="Y228" s="67">
        <v>102.86427867597484</v>
      </c>
      <c r="Z228" s="67">
        <v>0</v>
      </c>
      <c r="AA228" s="67">
        <v>0</v>
      </c>
      <c r="AB228" s="67">
        <v>105</v>
      </c>
      <c r="AC228" s="67">
        <v>104.2</v>
      </c>
      <c r="AD228" s="67">
        <v>104.18147034708936</v>
      </c>
      <c r="AE228" s="67">
        <v>104.07766990291263</v>
      </c>
      <c r="AF228" s="69"/>
      <c r="AG228" s="69">
        <v>18.7639064065581</v>
      </c>
      <c r="AH228" s="69"/>
      <c r="AI228" s="69"/>
      <c r="AJ228" s="69">
        <v>3676.2000000000003</v>
      </c>
      <c r="AK228" s="69">
        <v>2.0700000000000003</v>
      </c>
      <c r="AL228" s="69"/>
      <c r="AM228" s="69"/>
      <c r="AN228" s="69">
        <v>36.59</v>
      </c>
      <c r="AO228" s="69">
        <v>515</v>
      </c>
      <c r="AP228" s="69"/>
      <c r="AQ228" s="69">
        <v>19.30135697654102</v>
      </c>
      <c r="AR228" s="69"/>
      <c r="AS228" s="69"/>
      <c r="AT228" s="69">
        <v>3860.0099999999998</v>
      </c>
      <c r="AU228" s="69">
        <v>2.1569400000000005</v>
      </c>
      <c r="AV228" s="69"/>
      <c r="AW228" s="69"/>
      <c r="AX228" s="69">
        <v>38.120000000000005</v>
      </c>
      <c r="AY228" s="69">
        <v>536</v>
      </c>
      <c r="CA228" s="69">
        <v>598.4004</v>
      </c>
      <c r="CB228" s="69">
        <v>0</v>
      </c>
      <c r="CC228" s="69">
        <v>0</v>
      </c>
      <c r="CD228" s="69">
        <v>4002.058367999999</v>
      </c>
      <c r="CE228" s="69">
        <v>433.54494</v>
      </c>
      <c r="CF228" s="69">
        <v>1195.062</v>
      </c>
      <c r="CG228" s="69">
        <v>0</v>
      </c>
      <c r="CH228" s="69">
        <v>6229.065707999998</v>
      </c>
      <c r="CI228" s="69">
        <v>6229.065707999998</v>
      </c>
      <c r="CJ228" s="69"/>
      <c r="CK228" s="71">
        <v>5944.60506</v>
      </c>
      <c r="CL228" s="69"/>
      <c r="CM228" s="72">
        <f>IF((CK228-CL228)=0,0,(CI228-CJ228)/(CK228-CL228)*100)</f>
        <v>104.78519001899849</v>
      </c>
      <c r="CO228" s="69">
        <v>105</v>
      </c>
      <c r="CP228" s="69" t="s">
        <v>43</v>
      </c>
      <c r="CQ228" s="69">
        <v>105</v>
      </c>
      <c r="CR228" s="69">
        <v>2.5</v>
      </c>
      <c r="CS228" s="69">
        <v>107.5</v>
      </c>
      <c r="CV228" s="69">
        <v>580.9849580199999</v>
      </c>
      <c r="CW228" s="69"/>
      <c r="CX228" s="69">
        <v>605.857817564</v>
      </c>
      <c r="CY228" s="69"/>
      <c r="CZ228" s="69">
        <v>580.9849580199999</v>
      </c>
      <c r="DA228" s="69"/>
      <c r="DB228" s="69">
        <v>605.857817564</v>
      </c>
      <c r="DC228" s="69"/>
    </row>
    <row r="229" spans="1:107" s="70" customFormat="1" ht="26.25" customHeight="1">
      <c r="A229" s="1"/>
      <c r="B229" s="27"/>
      <c r="C229" s="59" t="s">
        <v>38</v>
      </c>
      <c r="D229" s="60">
        <f>ROW(C229)-13</f>
        <v>216</v>
      </c>
      <c r="E229" s="61" t="s">
        <v>512</v>
      </c>
      <c r="F229" s="61" t="s">
        <v>524</v>
      </c>
      <c r="G229" s="61" t="s">
        <v>525</v>
      </c>
      <c r="H229" s="61">
        <v>19</v>
      </c>
      <c r="I229" s="62" t="s">
        <v>515</v>
      </c>
      <c r="J229" s="63">
        <v>3</v>
      </c>
      <c r="K229" s="64">
        <v>6758.029967999999</v>
      </c>
      <c r="L229" s="65">
        <v>104.60070668221239</v>
      </c>
      <c r="M229" s="66"/>
      <c r="N229" s="67">
        <v>104.60070668221239</v>
      </c>
      <c r="O229" s="67">
        <v>105.0503018108652</v>
      </c>
      <c r="P229" s="67">
        <v>103.05354993983156</v>
      </c>
      <c r="Q229" s="67">
        <v>0</v>
      </c>
      <c r="R229" s="67">
        <v>104.99999999999999</v>
      </c>
      <c r="S229" s="67">
        <v>0</v>
      </c>
      <c r="T229" s="67">
        <v>104.18147034708936</v>
      </c>
      <c r="U229" s="67">
        <v>0</v>
      </c>
      <c r="V229" s="68">
        <v>104.29753597510418</v>
      </c>
      <c r="W229" s="66"/>
      <c r="X229" s="67">
        <v>104.29753597510418</v>
      </c>
      <c r="Y229" s="67">
        <v>105.0503018108652</v>
      </c>
      <c r="Z229" s="67">
        <v>103.05354993983154</v>
      </c>
      <c r="AA229" s="67">
        <v>0</v>
      </c>
      <c r="AB229" s="67">
        <v>104.99999999999999</v>
      </c>
      <c r="AC229" s="67">
        <v>104.2</v>
      </c>
      <c r="AD229" s="67">
        <v>104.18147034708933</v>
      </c>
      <c r="AE229" s="67">
        <v>104.07766990291263</v>
      </c>
      <c r="AF229" s="69"/>
      <c r="AG229" s="69">
        <v>49.70000000000001</v>
      </c>
      <c r="AH229" s="69">
        <v>66.48</v>
      </c>
      <c r="AI229" s="69"/>
      <c r="AJ229" s="69">
        <v>3676.2000000000003</v>
      </c>
      <c r="AK229" s="69">
        <v>2.0700000000000003</v>
      </c>
      <c r="AL229" s="69"/>
      <c r="AM229" s="69"/>
      <c r="AN229" s="69">
        <v>36.59</v>
      </c>
      <c r="AO229" s="69">
        <v>515</v>
      </c>
      <c r="AP229" s="69"/>
      <c r="AQ229" s="69">
        <v>52.21</v>
      </c>
      <c r="AR229" s="69">
        <v>68.51</v>
      </c>
      <c r="AS229" s="69"/>
      <c r="AT229" s="69">
        <v>3860.0099999999993</v>
      </c>
      <c r="AU229" s="69">
        <v>2.15694</v>
      </c>
      <c r="AV229" s="69"/>
      <c r="AW229" s="69"/>
      <c r="AX229" s="69">
        <v>38.12</v>
      </c>
      <c r="AY229" s="69">
        <v>536</v>
      </c>
      <c r="CA229" s="69">
        <v>675.0753</v>
      </c>
      <c r="CB229" s="69">
        <v>885.8343</v>
      </c>
      <c r="CC229" s="69">
        <v>0</v>
      </c>
      <c r="CD229" s="69">
        <v>4002.058367999999</v>
      </c>
      <c r="CE229" s="69">
        <v>0</v>
      </c>
      <c r="CF229" s="69">
        <v>1195.062</v>
      </c>
      <c r="CG229" s="69">
        <v>0</v>
      </c>
      <c r="CH229" s="69">
        <v>6758.029967999999</v>
      </c>
      <c r="CI229" s="69">
        <v>6758.029967999999</v>
      </c>
      <c r="CJ229" s="69"/>
      <c r="CK229" s="71">
        <v>6460.788059999999</v>
      </c>
      <c r="CL229" s="69"/>
      <c r="CM229" s="72">
        <f>IF((CK229-CL229)=0,0,(CI229-CJ229)/(CK229-CL229)*100)</f>
        <v>104.60070668221239</v>
      </c>
      <c r="CO229" s="69">
        <v>105</v>
      </c>
      <c r="CP229" s="69" t="s">
        <v>43</v>
      </c>
      <c r="CQ229" s="69">
        <v>105</v>
      </c>
      <c r="CR229" s="69">
        <v>2.5</v>
      </c>
      <c r="CS229" s="69">
        <v>107.5</v>
      </c>
      <c r="CV229" s="69">
        <v>736.14998658</v>
      </c>
      <c r="CW229" s="69"/>
      <c r="CX229" s="69">
        <v>767.7862970840001</v>
      </c>
      <c r="CY229" s="69"/>
      <c r="CZ229" s="69">
        <v>736.14998658</v>
      </c>
      <c r="DA229" s="69"/>
      <c r="DB229" s="69">
        <v>767.7862970840001</v>
      </c>
      <c r="DC229" s="69"/>
    </row>
    <row r="230" spans="1:107" s="70" customFormat="1" ht="26.25" customHeight="1">
      <c r="A230" s="1"/>
      <c r="B230" s="27"/>
      <c r="C230" s="59" t="s">
        <v>38</v>
      </c>
      <c r="D230" s="60">
        <f>ROW(C230)-13</f>
        <v>217</v>
      </c>
      <c r="E230" s="61" t="s">
        <v>512</v>
      </c>
      <c r="F230" s="61" t="s">
        <v>526</v>
      </c>
      <c r="G230" s="61" t="s">
        <v>527</v>
      </c>
      <c r="H230" s="61">
        <v>19</v>
      </c>
      <c r="I230" s="62" t="s">
        <v>515</v>
      </c>
      <c r="J230" s="63">
        <v>3</v>
      </c>
      <c r="K230" s="64">
        <v>5947.20594</v>
      </c>
      <c r="L230" s="65">
        <v>103.78067099497525</v>
      </c>
      <c r="M230" s="66"/>
      <c r="N230" s="67">
        <v>103.78067099497525</v>
      </c>
      <c r="O230" s="67">
        <v>102.95737303691617</v>
      </c>
      <c r="P230" s="67">
        <v>100.21482277121375</v>
      </c>
      <c r="Q230" s="67">
        <v>0</v>
      </c>
      <c r="R230" s="67">
        <v>104.54118266230594</v>
      </c>
      <c r="S230" s="67">
        <v>104.2</v>
      </c>
      <c r="T230" s="67">
        <v>104.18147034708936</v>
      </c>
      <c r="U230" s="67">
        <v>0</v>
      </c>
      <c r="V230" s="68">
        <v>103.61371398426562</v>
      </c>
      <c r="W230" s="66"/>
      <c r="X230" s="67">
        <v>103.61371398426562</v>
      </c>
      <c r="Y230" s="67">
        <v>102.9573730369162</v>
      </c>
      <c r="Z230" s="67">
        <v>100.21482277121375</v>
      </c>
      <c r="AA230" s="67">
        <v>0</v>
      </c>
      <c r="AB230" s="67">
        <v>104.54118266230594</v>
      </c>
      <c r="AC230" s="67">
        <v>104.2</v>
      </c>
      <c r="AD230" s="67">
        <v>104.18147034708933</v>
      </c>
      <c r="AE230" s="67">
        <v>104.0776699029126</v>
      </c>
      <c r="AF230" s="69"/>
      <c r="AG230" s="69">
        <v>49.029999999999994</v>
      </c>
      <c r="AH230" s="69">
        <v>37.24</v>
      </c>
      <c r="AI230" s="69"/>
      <c r="AJ230" s="69">
        <v>2660.1</v>
      </c>
      <c r="AK230" s="69">
        <v>2.0700000000000003</v>
      </c>
      <c r="AL230" s="69"/>
      <c r="AM230" s="69"/>
      <c r="AN230" s="69">
        <v>36.59</v>
      </c>
      <c r="AO230" s="69">
        <v>515</v>
      </c>
      <c r="AP230" s="69"/>
      <c r="AQ230" s="69">
        <v>50.480000000000004</v>
      </c>
      <c r="AR230" s="69">
        <v>37.32000000000001</v>
      </c>
      <c r="AS230" s="69"/>
      <c r="AT230" s="69">
        <v>2780.9</v>
      </c>
      <c r="AU230" s="69">
        <v>2.15694</v>
      </c>
      <c r="AV230" s="69"/>
      <c r="AW230" s="69"/>
      <c r="AX230" s="69">
        <v>38.12</v>
      </c>
      <c r="AY230" s="69">
        <v>535.9999999999999</v>
      </c>
      <c r="CA230" s="69">
        <v>804.1463999999999</v>
      </c>
      <c r="CB230" s="69">
        <v>594.5075999999999</v>
      </c>
      <c r="CC230" s="69">
        <v>0</v>
      </c>
      <c r="CD230" s="69">
        <v>2919.945</v>
      </c>
      <c r="CE230" s="69">
        <v>433.54494</v>
      </c>
      <c r="CF230" s="69">
        <v>1195.062</v>
      </c>
      <c r="CG230" s="69">
        <v>0</v>
      </c>
      <c r="CH230" s="69">
        <v>5947.20594</v>
      </c>
      <c r="CI230" s="69">
        <v>5947.20594</v>
      </c>
      <c r="CJ230" s="69"/>
      <c r="CK230" s="71">
        <v>5730.552599999999</v>
      </c>
      <c r="CL230" s="69"/>
      <c r="CM230" s="72">
        <f>IF((CK230-CL230)=0,0,(CI230-CJ230)/(CK230-CL230)*100)</f>
        <v>103.78067099497525</v>
      </c>
      <c r="CO230" s="69">
        <v>105</v>
      </c>
      <c r="CP230" s="69" t="s">
        <v>43</v>
      </c>
      <c r="CQ230" s="69">
        <v>105</v>
      </c>
      <c r="CR230" s="69">
        <v>2.5</v>
      </c>
      <c r="CS230" s="69">
        <v>107.5</v>
      </c>
      <c r="CV230" s="69">
        <v>989.1026750399113</v>
      </c>
      <c r="CW230" s="69"/>
      <c r="CX230" s="69">
        <v>1024.846016726574</v>
      </c>
      <c r="CY230" s="69"/>
      <c r="CZ230" s="69">
        <v>989.1026750399113</v>
      </c>
      <c r="DA230" s="69"/>
      <c r="DB230" s="69">
        <v>1024.846016726574</v>
      </c>
      <c r="DC230" s="69"/>
    </row>
    <row r="231" spans="1:107" s="70" customFormat="1" ht="26.25" customHeight="1">
      <c r="A231" s="1"/>
      <c r="B231" s="27"/>
      <c r="C231" s="59" t="s">
        <v>38</v>
      </c>
      <c r="D231" s="60">
        <f>ROW(C231)-13</f>
        <v>218</v>
      </c>
      <c r="E231" s="61" t="s">
        <v>512</v>
      </c>
      <c r="F231" s="61" t="s">
        <v>528</v>
      </c>
      <c r="G231" s="61" t="s">
        <v>529</v>
      </c>
      <c r="H231" s="61">
        <v>19</v>
      </c>
      <c r="I231" s="62" t="s">
        <v>515</v>
      </c>
      <c r="J231" s="63">
        <v>3</v>
      </c>
      <c r="K231" s="64">
        <v>6355.6719</v>
      </c>
      <c r="L231" s="65">
        <v>104.48197035682306</v>
      </c>
      <c r="M231" s="66"/>
      <c r="N231" s="67">
        <v>104.48197035682306</v>
      </c>
      <c r="O231" s="67">
        <v>103.18356867779201</v>
      </c>
      <c r="P231" s="67">
        <v>102.69106566200215</v>
      </c>
      <c r="Q231" s="67">
        <v>0</v>
      </c>
      <c r="R231" s="67">
        <v>104.8763955342903</v>
      </c>
      <c r="S231" s="67">
        <v>0</v>
      </c>
      <c r="T231" s="67">
        <v>104.18147034708936</v>
      </c>
      <c r="U231" s="67">
        <v>0</v>
      </c>
      <c r="V231" s="68">
        <v>104.26595813565737</v>
      </c>
      <c r="W231" s="66"/>
      <c r="X231" s="67">
        <v>104.26595813565737</v>
      </c>
      <c r="Y231" s="67">
        <v>103.18356867779204</v>
      </c>
      <c r="Z231" s="67">
        <v>102.69106566200217</v>
      </c>
      <c r="AA231" s="67">
        <v>0</v>
      </c>
      <c r="AB231" s="67">
        <v>104.8763955342903</v>
      </c>
      <c r="AC231" s="67">
        <v>104.20000000000003</v>
      </c>
      <c r="AD231" s="67">
        <v>104.18147034708933</v>
      </c>
      <c r="AE231" s="67">
        <v>104.0776699029126</v>
      </c>
      <c r="AF231" s="69"/>
      <c r="AG231" s="69">
        <v>38.949999999999996</v>
      </c>
      <c r="AH231" s="69">
        <v>18.58</v>
      </c>
      <c r="AI231" s="69"/>
      <c r="AJ231" s="69">
        <v>2508</v>
      </c>
      <c r="AK231" s="69">
        <v>2.07</v>
      </c>
      <c r="AL231" s="69"/>
      <c r="AM231" s="69"/>
      <c r="AN231" s="69">
        <v>36.59</v>
      </c>
      <c r="AO231" s="69">
        <v>515</v>
      </c>
      <c r="AP231" s="69"/>
      <c r="AQ231" s="69">
        <v>40.19</v>
      </c>
      <c r="AR231" s="69">
        <v>19.08</v>
      </c>
      <c r="AS231" s="69"/>
      <c r="AT231" s="69">
        <v>2630.3</v>
      </c>
      <c r="AU231" s="69">
        <v>2.1569400000000005</v>
      </c>
      <c r="AV231" s="69"/>
      <c r="AW231" s="69"/>
      <c r="AX231" s="69">
        <v>38.12</v>
      </c>
      <c r="AY231" s="69">
        <v>536</v>
      </c>
      <c r="CA231" s="69">
        <v>640.2266999999999</v>
      </c>
      <c r="CB231" s="69">
        <v>259.2972</v>
      </c>
      <c r="CC231" s="69">
        <v>0</v>
      </c>
      <c r="CD231" s="69">
        <v>4261.086</v>
      </c>
      <c r="CE231" s="69">
        <v>0</v>
      </c>
      <c r="CF231" s="69">
        <v>1195.062</v>
      </c>
      <c r="CG231" s="69">
        <v>0</v>
      </c>
      <c r="CH231" s="69">
        <v>6355.6719</v>
      </c>
      <c r="CI231" s="69">
        <v>6355.6719</v>
      </c>
      <c r="CJ231" s="69"/>
      <c r="CK231" s="71">
        <v>6083.0322</v>
      </c>
      <c r="CL231" s="69"/>
      <c r="CM231" s="72">
        <f>IF((CK231-CL231)=0,0,(CI231-CJ231)/(CK231-CL231)*100)</f>
        <v>104.48197035682306</v>
      </c>
      <c r="CO231" s="69">
        <v>105</v>
      </c>
      <c r="CP231" s="69" t="s">
        <v>43</v>
      </c>
      <c r="CQ231" s="69">
        <v>105</v>
      </c>
      <c r="CR231" s="69">
        <v>2.5</v>
      </c>
      <c r="CS231" s="69">
        <v>107.5</v>
      </c>
      <c r="CV231" s="69">
        <v>1207.3349348999998</v>
      </c>
      <c r="CW231" s="69"/>
      <c r="CX231" s="69">
        <v>1258.83933778</v>
      </c>
      <c r="CY231" s="69"/>
      <c r="CZ231" s="69">
        <v>1207.3349348999998</v>
      </c>
      <c r="DA231" s="69"/>
      <c r="DB231" s="69">
        <v>1258.83933778</v>
      </c>
      <c r="DC231" s="69"/>
    </row>
    <row r="232" spans="1:107" s="70" customFormat="1" ht="26.25" customHeight="1">
      <c r="A232" s="1"/>
      <c r="B232" s="27"/>
      <c r="C232" s="59" t="s">
        <v>38</v>
      </c>
      <c r="D232" s="60">
        <f>ROW(C232)-13</f>
        <v>219</v>
      </c>
      <c r="E232" s="61" t="s">
        <v>512</v>
      </c>
      <c r="F232" s="61" t="s">
        <v>530</v>
      </c>
      <c r="G232" s="61" t="s">
        <v>531</v>
      </c>
      <c r="H232" s="61">
        <v>19</v>
      </c>
      <c r="I232" s="62" t="s">
        <v>515</v>
      </c>
      <c r="J232" s="63">
        <v>3</v>
      </c>
      <c r="K232" s="64">
        <v>4224.830639999999</v>
      </c>
      <c r="L232" s="65">
        <v>104.30436820948563</v>
      </c>
      <c r="M232" s="66"/>
      <c r="N232" s="67">
        <v>104.30436820948563</v>
      </c>
      <c r="O232" s="67">
        <v>106.11875452570598</v>
      </c>
      <c r="P232" s="67">
        <v>0</v>
      </c>
      <c r="Q232" s="67">
        <v>0</v>
      </c>
      <c r="R232" s="67">
        <v>104.08675125405725</v>
      </c>
      <c r="S232" s="67">
        <v>104.2</v>
      </c>
      <c r="T232" s="67">
        <v>104.18147034708936</v>
      </c>
      <c r="U232" s="67">
        <v>0</v>
      </c>
      <c r="V232" s="68">
        <v>104.11407201777698</v>
      </c>
      <c r="W232" s="66"/>
      <c r="X232" s="67">
        <v>104.11407201777698</v>
      </c>
      <c r="Y232" s="67">
        <v>106.11875452570598</v>
      </c>
      <c r="Z232" s="67">
        <v>100.05091649694498</v>
      </c>
      <c r="AA232" s="67">
        <v>0</v>
      </c>
      <c r="AB232" s="67">
        <v>104.08675125405725</v>
      </c>
      <c r="AC232" s="67">
        <v>104.20000000000003</v>
      </c>
      <c r="AD232" s="67">
        <v>104.18147034708933</v>
      </c>
      <c r="AE232" s="67">
        <v>104.07766990291263</v>
      </c>
      <c r="AF232" s="69"/>
      <c r="AG232" s="69">
        <v>27.62</v>
      </c>
      <c r="AH232" s="69">
        <v>19.640000000000004</v>
      </c>
      <c r="AI232" s="69"/>
      <c r="AJ232" s="69">
        <v>2033.3999999999999</v>
      </c>
      <c r="AK232" s="69">
        <v>2.07</v>
      </c>
      <c r="AL232" s="69"/>
      <c r="AM232" s="69"/>
      <c r="AN232" s="69">
        <v>36.59</v>
      </c>
      <c r="AO232" s="69">
        <v>515</v>
      </c>
      <c r="AP232" s="69"/>
      <c r="AQ232" s="69">
        <v>29.309999999999995</v>
      </c>
      <c r="AR232" s="69">
        <v>19.65</v>
      </c>
      <c r="AS232" s="69"/>
      <c r="AT232" s="69">
        <v>2116.5</v>
      </c>
      <c r="AU232" s="69">
        <v>2.15694</v>
      </c>
      <c r="AV232" s="69"/>
      <c r="AW232" s="69"/>
      <c r="AX232" s="69">
        <v>38.12</v>
      </c>
      <c r="AY232" s="69">
        <v>536</v>
      </c>
      <c r="CA232" s="69">
        <v>378.97829999999993</v>
      </c>
      <c r="CB232" s="69">
        <v>0</v>
      </c>
      <c r="CC232" s="69">
        <v>0</v>
      </c>
      <c r="CD232" s="69">
        <v>2217.2454</v>
      </c>
      <c r="CE232" s="69">
        <v>433.54494</v>
      </c>
      <c r="CF232" s="69">
        <v>1195.062</v>
      </c>
      <c r="CG232" s="69">
        <v>0</v>
      </c>
      <c r="CH232" s="69">
        <v>4224.830639999999</v>
      </c>
      <c r="CI232" s="69">
        <v>4224.830639999999</v>
      </c>
      <c r="CJ232" s="69"/>
      <c r="CK232" s="71">
        <v>4050.4829400000003</v>
      </c>
      <c r="CL232" s="69"/>
      <c r="CM232" s="72">
        <f>IF((CK232-CL232)=0,0,(CI232-CJ232)/(CK232-CL232)*100)</f>
        <v>104.30436820948563</v>
      </c>
      <c r="CO232" s="69">
        <v>105</v>
      </c>
      <c r="CP232" s="69" t="s">
        <v>43</v>
      </c>
      <c r="CQ232" s="69">
        <v>105</v>
      </c>
      <c r="CR232" s="69">
        <v>2.5</v>
      </c>
      <c r="CS232" s="69">
        <v>107.5</v>
      </c>
      <c r="CV232" s="69">
        <v>435.24125204000006</v>
      </c>
      <c r="CW232" s="69"/>
      <c r="CX232" s="69">
        <v>453.14739059999994</v>
      </c>
      <c r="CY232" s="69"/>
      <c r="CZ232" s="69">
        <v>435.24125204000006</v>
      </c>
      <c r="DA232" s="69"/>
      <c r="DB232" s="69">
        <v>453.14739059999994</v>
      </c>
      <c r="DC232" s="69"/>
    </row>
    <row r="233" spans="1:107" s="70" customFormat="1" ht="26.25" customHeight="1">
      <c r="A233" s="1"/>
      <c r="B233" s="27"/>
      <c r="C233" s="59" t="s">
        <v>38</v>
      </c>
      <c r="D233" s="60">
        <f>ROW(C233)-13</f>
        <v>220</v>
      </c>
      <c r="E233" s="61" t="s">
        <v>512</v>
      </c>
      <c r="F233" s="61" t="s">
        <v>532</v>
      </c>
      <c r="G233" s="61" t="s">
        <v>533</v>
      </c>
      <c r="H233" s="61">
        <v>19</v>
      </c>
      <c r="I233" s="62" t="s">
        <v>515</v>
      </c>
      <c r="J233" s="63">
        <v>3</v>
      </c>
      <c r="K233" s="64">
        <v>8980.61697</v>
      </c>
      <c r="L233" s="65">
        <v>104.89041153296661</v>
      </c>
      <c r="M233" s="66"/>
      <c r="N233" s="67">
        <v>104.89041153296661</v>
      </c>
      <c r="O233" s="67">
        <v>105.00114705207618</v>
      </c>
      <c r="P233" s="67">
        <v>105</v>
      </c>
      <c r="Q233" s="67">
        <v>0</v>
      </c>
      <c r="R233" s="67">
        <v>104.99999999999999</v>
      </c>
      <c r="S233" s="67">
        <v>0</v>
      </c>
      <c r="T233" s="67">
        <v>104.18147034708936</v>
      </c>
      <c r="U233" s="67">
        <v>0</v>
      </c>
      <c r="V233" s="68">
        <v>104.40975236065138</v>
      </c>
      <c r="W233" s="66"/>
      <c r="X233" s="67">
        <v>104.40975236065138</v>
      </c>
      <c r="Y233" s="67">
        <v>105.00114705207618</v>
      </c>
      <c r="Z233" s="67">
        <v>105</v>
      </c>
      <c r="AA233" s="67">
        <v>0</v>
      </c>
      <c r="AB233" s="67">
        <v>105</v>
      </c>
      <c r="AC233" s="67">
        <v>104.2</v>
      </c>
      <c r="AD233" s="67">
        <v>104.18147034708936</v>
      </c>
      <c r="AE233" s="67">
        <v>104.07766990291263</v>
      </c>
      <c r="AF233" s="69"/>
      <c r="AG233" s="69">
        <v>43.59</v>
      </c>
      <c r="AH233" s="69">
        <v>61.60000000000001</v>
      </c>
      <c r="AI233" s="69"/>
      <c r="AJ233" s="69">
        <v>3676.2000000000003</v>
      </c>
      <c r="AK233" s="69">
        <v>2.0700000000000003</v>
      </c>
      <c r="AL233" s="69"/>
      <c r="AM233" s="69"/>
      <c r="AN233" s="69">
        <v>36.589999999999996</v>
      </c>
      <c r="AO233" s="69">
        <v>515</v>
      </c>
      <c r="AP233" s="69"/>
      <c r="AQ233" s="69">
        <v>45.77000000000001</v>
      </c>
      <c r="AR233" s="69">
        <v>64.68000000000002</v>
      </c>
      <c r="AS233" s="69"/>
      <c r="AT233" s="69">
        <v>3860.0099999999998</v>
      </c>
      <c r="AU233" s="69">
        <v>2.1569400000000005</v>
      </c>
      <c r="AV233" s="69"/>
      <c r="AW233" s="69"/>
      <c r="AX233" s="69">
        <v>38.12</v>
      </c>
      <c r="AY233" s="69">
        <v>536</v>
      </c>
      <c r="CA233" s="69">
        <v>591.8061</v>
      </c>
      <c r="CB233" s="69">
        <v>836.3124</v>
      </c>
      <c r="CC233" s="69">
        <v>0</v>
      </c>
      <c r="CD233" s="69">
        <v>6357.43647</v>
      </c>
      <c r="CE233" s="69">
        <v>0</v>
      </c>
      <c r="CF233" s="69">
        <v>1195.062</v>
      </c>
      <c r="CG233" s="69">
        <v>0</v>
      </c>
      <c r="CH233" s="69">
        <v>8980.61697</v>
      </c>
      <c r="CI233" s="69">
        <v>8980.61697</v>
      </c>
      <c r="CJ233" s="69"/>
      <c r="CK233" s="71">
        <v>8561.9046</v>
      </c>
      <c r="CL233" s="69"/>
      <c r="CM233" s="72">
        <f>IF((CK233-CL233)=0,0,(CI233-CJ233)/(CK233-CL233)*100)</f>
        <v>104.89041153296661</v>
      </c>
      <c r="CO233" s="69">
        <v>105</v>
      </c>
      <c r="CP233" s="69" t="s">
        <v>43</v>
      </c>
      <c r="CQ233" s="69">
        <v>105</v>
      </c>
      <c r="CR233" s="69">
        <v>2.5</v>
      </c>
      <c r="CS233" s="69">
        <v>107.5</v>
      </c>
      <c r="CV233" s="69">
        <v>1542.568189692</v>
      </c>
      <c r="CW233" s="69"/>
      <c r="CX233" s="69">
        <v>1610.5916268516</v>
      </c>
      <c r="CY233" s="69"/>
      <c r="CZ233" s="69">
        <v>1542.568189692</v>
      </c>
      <c r="DA233" s="69"/>
      <c r="DB233" s="69">
        <v>1610.5916268516</v>
      </c>
      <c r="DC233" s="69"/>
    </row>
    <row r="234" spans="1:107" s="70" customFormat="1" ht="26.25" customHeight="1">
      <c r="A234" s="1"/>
      <c r="B234" s="27"/>
      <c r="C234" s="59" t="s">
        <v>38</v>
      </c>
      <c r="D234" s="60">
        <f>ROW(C234)-13</f>
        <v>221</v>
      </c>
      <c r="E234" s="61" t="s">
        <v>512</v>
      </c>
      <c r="F234" s="61" t="s">
        <v>534</v>
      </c>
      <c r="G234" s="61" t="s">
        <v>535</v>
      </c>
      <c r="H234" s="61">
        <v>19</v>
      </c>
      <c r="I234" s="62" t="s">
        <v>515</v>
      </c>
      <c r="J234" s="63">
        <v>3</v>
      </c>
      <c r="K234" s="64">
        <v>4709.9427</v>
      </c>
      <c r="L234" s="65">
        <v>101.6491249651993</v>
      </c>
      <c r="M234" s="66"/>
      <c r="N234" s="67">
        <v>101.6491249651993</v>
      </c>
      <c r="O234" s="67">
        <v>104.10069021518476</v>
      </c>
      <c r="P234" s="67">
        <v>101.01187857457106</v>
      </c>
      <c r="Q234" s="67">
        <v>0</v>
      </c>
      <c r="R234" s="67">
        <v>100</v>
      </c>
      <c r="S234" s="67">
        <v>104.20000000000003</v>
      </c>
      <c r="T234" s="67">
        <v>104.18147034708936</v>
      </c>
      <c r="U234" s="67">
        <v>0</v>
      </c>
      <c r="V234" s="68">
        <v>102.45971526873939</v>
      </c>
      <c r="W234" s="66"/>
      <c r="X234" s="67">
        <v>102.45971526873939</v>
      </c>
      <c r="Y234" s="67">
        <v>104.10069021518473</v>
      </c>
      <c r="Z234" s="67">
        <v>101.01187857457103</v>
      </c>
      <c r="AA234" s="67">
        <v>0</v>
      </c>
      <c r="AB234" s="67">
        <v>100</v>
      </c>
      <c r="AC234" s="67">
        <v>104.20000000000003</v>
      </c>
      <c r="AD234" s="67">
        <v>104.18147034708936</v>
      </c>
      <c r="AE234" s="67">
        <v>104.07766990291263</v>
      </c>
      <c r="AF234" s="69"/>
      <c r="AG234" s="69">
        <v>24.630000000000003</v>
      </c>
      <c r="AH234" s="69">
        <v>22.730000000000004</v>
      </c>
      <c r="AI234" s="69"/>
      <c r="AJ234" s="69">
        <v>2397.9</v>
      </c>
      <c r="AK234" s="69">
        <v>2.07</v>
      </c>
      <c r="AL234" s="69"/>
      <c r="AM234" s="69"/>
      <c r="AN234" s="69">
        <v>36.59</v>
      </c>
      <c r="AO234" s="69">
        <v>515</v>
      </c>
      <c r="AP234" s="69"/>
      <c r="AQ234" s="69">
        <v>25.640000000000004</v>
      </c>
      <c r="AR234" s="69">
        <v>22.96</v>
      </c>
      <c r="AS234" s="69"/>
      <c r="AT234" s="69">
        <v>2397.9</v>
      </c>
      <c r="AU234" s="69">
        <v>2.15694</v>
      </c>
      <c r="AV234" s="69"/>
      <c r="AW234" s="69"/>
      <c r="AX234" s="69">
        <v>38.120000000000005</v>
      </c>
      <c r="AY234" s="69">
        <v>536</v>
      </c>
      <c r="CA234" s="69">
        <v>408.44519999999994</v>
      </c>
      <c r="CB234" s="69">
        <v>365.7528</v>
      </c>
      <c r="CC234" s="69">
        <v>0</v>
      </c>
      <c r="CD234" s="69">
        <v>2524.9887</v>
      </c>
      <c r="CE234" s="69">
        <v>215.69400000000002</v>
      </c>
      <c r="CF234" s="69">
        <v>1195.062</v>
      </c>
      <c r="CG234" s="69">
        <v>0</v>
      </c>
      <c r="CH234" s="69">
        <v>4709.9427</v>
      </c>
      <c r="CI234" s="69">
        <v>4709.9427</v>
      </c>
      <c r="CJ234" s="69"/>
      <c r="CK234" s="71">
        <v>4633.53</v>
      </c>
      <c r="CL234" s="69"/>
      <c r="CM234" s="72">
        <f>IF((CK234-CL234)=0,0,(CI234-CJ234)/(CK234-CL234)*100)</f>
        <v>101.6491249651993</v>
      </c>
      <c r="CO234" s="69">
        <v>105</v>
      </c>
      <c r="CP234" s="69" t="s">
        <v>43</v>
      </c>
      <c r="CQ234" s="69">
        <v>105</v>
      </c>
      <c r="CR234" s="69">
        <v>2.5</v>
      </c>
      <c r="CS234" s="69">
        <v>107.5</v>
      </c>
      <c r="CV234" s="69">
        <v>534.6135638999999</v>
      </c>
      <c r="CW234" s="69"/>
      <c r="CX234" s="69">
        <v>547.76353536</v>
      </c>
      <c r="CY234" s="69"/>
      <c r="CZ234" s="69">
        <v>534.6135638999999</v>
      </c>
      <c r="DA234" s="69"/>
      <c r="DB234" s="69">
        <v>547.76353536</v>
      </c>
      <c r="DC234" s="69"/>
    </row>
    <row r="235" spans="1:107" s="70" customFormat="1" ht="26.25" customHeight="1">
      <c r="A235" s="1"/>
      <c r="B235" s="27"/>
      <c r="C235" s="59" t="s">
        <v>38</v>
      </c>
      <c r="D235" s="60">
        <f>ROW(C235)-13</f>
        <v>222</v>
      </c>
      <c r="E235" s="61" t="s">
        <v>512</v>
      </c>
      <c r="F235" s="61" t="s">
        <v>536</v>
      </c>
      <c r="G235" s="61" t="s">
        <v>537</v>
      </c>
      <c r="H235" s="61">
        <v>19</v>
      </c>
      <c r="I235" s="62" t="s">
        <v>515</v>
      </c>
      <c r="J235" s="63">
        <v>3</v>
      </c>
      <c r="K235" s="64">
        <v>4894.73538</v>
      </c>
      <c r="L235" s="65">
        <v>104.34466451877708</v>
      </c>
      <c r="M235" s="66"/>
      <c r="N235" s="67">
        <v>104.34466451877708</v>
      </c>
      <c r="O235" s="67">
        <v>103.18356867779201</v>
      </c>
      <c r="P235" s="67">
        <v>102.69106566200215</v>
      </c>
      <c r="Q235" s="67">
        <v>0</v>
      </c>
      <c r="R235" s="67">
        <v>104.8763955342903</v>
      </c>
      <c r="S235" s="67">
        <v>0</v>
      </c>
      <c r="T235" s="67">
        <v>104.18147034708936</v>
      </c>
      <c r="U235" s="67">
        <v>0</v>
      </c>
      <c r="V235" s="68">
        <v>104.26214543517452</v>
      </c>
      <c r="W235" s="66"/>
      <c r="X235" s="67">
        <v>104.26214543517452</v>
      </c>
      <c r="Y235" s="67">
        <v>103.18356867779201</v>
      </c>
      <c r="Z235" s="67">
        <v>102.69106566200212</v>
      </c>
      <c r="AA235" s="67">
        <v>0</v>
      </c>
      <c r="AB235" s="67">
        <v>104.8763955342903</v>
      </c>
      <c r="AC235" s="67">
        <v>104.2</v>
      </c>
      <c r="AD235" s="67">
        <v>104.18147034708933</v>
      </c>
      <c r="AE235" s="67">
        <v>104.07766990291263</v>
      </c>
      <c r="AF235" s="69"/>
      <c r="AG235" s="69">
        <v>38.949999999999996</v>
      </c>
      <c r="AH235" s="69">
        <v>18.580000000000002</v>
      </c>
      <c r="AI235" s="69"/>
      <c r="AJ235" s="69">
        <v>2508</v>
      </c>
      <c r="AK235" s="69">
        <v>2.0700000000000003</v>
      </c>
      <c r="AL235" s="69"/>
      <c r="AM235" s="69"/>
      <c r="AN235" s="69">
        <v>36.59</v>
      </c>
      <c r="AO235" s="69">
        <v>515</v>
      </c>
      <c r="AP235" s="69"/>
      <c r="AQ235" s="69">
        <v>40.18999999999999</v>
      </c>
      <c r="AR235" s="69">
        <v>19.079999999999995</v>
      </c>
      <c r="AS235" s="69"/>
      <c r="AT235" s="69">
        <v>2630.3000000000006</v>
      </c>
      <c r="AU235" s="69">
        <v>2.15694</v>
      </c>
      <c r="AV235" s="69"/>
      <c r="AW235" s="69"/>
      <c r="AX235" s="69">
        <v>38.12</v>
      </c>
      <c r="AY235" s="69">
        <v>536</v>
      </c>
      <c r="CA235" s="69">
        <v>640.2266999999999</v>
      </c>
      <c r="CB235" s="69">
        <v>303.9443999999999</v>
      </c>
      <c r="CC235" s="69">
        <v>0</v>
      </c>
      <c r="CD235" s="69">
        <v>2755.50228</v>
      </c>
      <c r="CE235" s="69">
        <v>0</v>
      </c>
      <c r="CF235" s="69">
        <v>1195.062</v>
      </c>
      <c r="CG235" s="69">
        <v>0</v>
      </c>
      <c r="CH235" s="69">
        <v>4894.73538</v>
      </c>
      <c r="CI235" s="69">
        <v>4894.73538</v>
      </c>
      <c r="CJ235" s="69"/>
      <c r="CK235" s="71">
        <v>4690.930200000001</v>
      </c>
      <c r="CL235" s="69"/>
      <c r="CM235" s="72">
        <f>IF((CK235-CL235)=0,0,(CI235-CJ235)/(CK235-CL235)*100)</f>
        <v>104.34466451877708</v>
      </c>
      <c r="CO235" s="69">
        <v>105</v>
      </c>
      <c r="CP235" s="69" t="s">
        <v>43</v>
      </c>
      <c r="CQ235" s="69">
        <v>105</v>
      </c>
      <c r="CR235" s="69">
        <v>2.5</v>
      </c>
      <c r="CS235" s="69">
        <v>107.5</v>
      </c>
      <c r="CV235" s="69">
        <v>1025.7513087000002</v>
      </c>
      <c r="CW235" s="69"/>
      <c r="CX235" s="69">
        <v>1069.47032128</v>
      </c>
      <c r="CY235" s="69"/>
      <c r="CZ235" s="69">
        <v>1025.7513087000002</v>
      </c>
      <c r="DA235" s="69"/>
      <c r="DB235" s="69">
        <v>1069.47032128</v>
      </c>
      <c r="DC235" s="69"/>
    </row>
    <row r="236" spans="1:107" s="70" customFormat="1" ht="26.25" customHeight="1">
      <c r="A236" s="1"/>
      <c r="B236" s="27"/>
      <c r="C236" s="59" t="s">
        <v>38</v>
      </c>
      <c r="D236" s="60">
        <f>ROW(C236)-13</f>
        <v>223</v>
      </c>
      <c r="E236" s="61" t="s">
        <v>512</v>
      </c>
      <c r="F236" s="61" t="s">
        <v>538</v>
      </c>
      <c r="G236" s="61" t="s">
        <v>539</v>
      </c>
      <c r="H236" s="61">
        <v>19</v>
      </c>
      <c r="I236" s="62" t="s">
        <v>515</v>
      </c>
      <c r="J236" s="63">
        <v>3</v>
      </c>
      <c r="K236" s="64">
        <v>2165.2219999999998</v>
      </c>
      <c r="L236" s="65">
        <v>104.18905318702807</v>
      </c>
      <c r="M236" s="66"/>
      <c r="N236" s="67">
        <v>104.18905318702807</v>
      </c>
      <c r="O236" s="67">
        <v>0</v>
      </c>
      <c r="P236" s="67">
        <v>0</v>
      </c>
      <c r="Q236" s="67">
        <v>0</v>
      </c>
      <c r="R236" s="67">
        <v>0</v>
      </c>
      <c r="S236" s="67">
        <v>104.34782608695652</v>
      </c>
      <c r="T236" s="67">
        <v>104.18147034708936</v>
      </c>
      <c r="U236" s="67">
        <v>104.07766990291263</v>
      </c>
      <c r="V236" s="68">
        <v>104.16930027307045</v>
      </c>
      <c r="W236" s="66"/>
      <c r="X236" s="67">
        <v>104.16930027307045</v>
      </c>
      <c r="Y236" s="67">
        <v>0</v>
      </c>
      <c r="Z236" s="67">
        <v>0</v>
      </c>
      <c r="AA236" s="67">
        <v>0</v>
      </c>
      <c r="AB236" s="67">
        <v>0</v>
      </c>
      <c r="AC236" s="67">
        <v>104.34782608695654</v>
      </c>
      <c r="AD236" s="67">
        <v>104.18147034708936</v>
      </c>
      <c r="AE236" s="67">
        <v>104.0776699029126</v>
      </c>
      <c r="AF236" s="69"/>
      <c r="AG236" s="69"/>
      <c r="AH236" s="69"/>
      <c r="AI236" s="69"/>
      <c r="AJ236" s="69"/>
      <c r="AK236" s="69">
        <v>2.07</v>
      </c>
      <c r="AL236" s="69"/>
      <c r="AM236" s="69"/>
      <c r="AN236" s="69">
        <v>36.59</v>
      </c>
      <c r="AO236" s="69">
        <v>515</v>
      </c>
      <c r="AP236" s="69"/>
      <c r="AQ236" s="69"/>
      <c r="AR236" s="69"/>
      <c r="AS236" s="69"/>
      <c r="AT236" s="69"/>
      <c r="AU236" s="69">
        <v>2.16</v>
      </c>
      <c r="AV236" s="69"/>
      <c r="AW236" s="69"/>
      <c r="AX236" s="69">
        <v>38.120000000000005</v>
      </c>
      <c r="AY236" s="69">
        <v>536</v>
      </c>
      <c r="CA236" s="69">
        <v>0</v>
      </c>
      <c r="CB236" s="69">
        <v>0</v>
      </c>
      <c r="CC236" s="69">
        <v>0</v>
      </c>
      <c r="CD236" s="69">
        <v>0</v>
      </c>
      <c r="CE236" s="69">
        <v>434.15999999999997</v>
      </c>
      <c r="CF236" s="69">
        <v>1195.062</v>
      </c>
      <c r="CG236" s="69">
        <v>536</v>
      </c>
      <c r="CH236" s="69">
        <v>2165.2219999999998</v>
      </c>
      <c r="CI236" s="69">
        <v>2165.2219999999998</v>
      </c>
      <c r="CJ236" s="69"/>
      <c r="CK236" s="71">
        <v>2078.1665000000003</v>
      </c>
      <c r="CL236" s="69"/>
      <c r="CM236" s="72">
        <f>IF((CK236-CL236)=0,0,(CI236-CJ236)/(CK236-CL236)*100)</f>
        <v>104.18905318702807</v>
      </c>
      <c r="CO236" s="69">
        <v>105</v>
      </c>
      <c r="CP236" s="69" t="s">
        <v>43</v>
      </c>
      <c r="CQ236" s="69">
        <v>105</v>
      </c>
      <c r="CR236" s="69">
        <v>2.5</v>
      </c>
      <c r="CS236" s="69">
        <v>107.5</v>
      </c>
      <c r="CV236" s="69">
        <v>618.067237</v>
      </c>
      <c r="CW236" s="69"/>
      <c r="CX236" s="69">
        <v>643.836316</v>
      </c>
      <c r="CY236" s="69"/>
      <c r="CZ236" s="69">
        <v>618.067237</v>
      </c>
      <c r="DA236" s="69"/>
      <c r="DB236" s="69">
        <v>643.836316</v>
      </c>
      <c r="DC236" s="69"/>
    </row>
    <row r="237" spans="1:107" s="70" customFormat="1" ht="26.25" customHeight="1">
      <c r="A237" s="1"/>
      <c r="B237" s="27"/>
      <c r="C237" s="59" t="s">
        <v>38</v>
      </c>
      <c r="D237" s="60">
        <f>ROW(C237)-13</f>
        <v>224</v>
      </c>
      <c r="E237" s="61" t="s">
        <v>512</v>
      </c>
      <c r="F237" s="61" t="s">
        <v>540</v>
      </c>
      <c r="G237" s="61" t="s">
        <v>541</v>
      </c>
      <c r="H237" s="61">
        <v>19</v>
      </c>
      <c r="I237" s="62" t="s">
        <v>515</v>
      </c>
      <c r="J237" s="63">
        <v>3</v>
      </c>
      <c r="K237" s="64">
        <v>969.54494</v>
      </c>
      <c r="L237" s="65">
        <v>104.1323359145929</v>
      </c>
      <c r="M237" s="66"/>
      <c r="N237" s="67">
        <v>104.1323359145929</v>
      </c>
      <c r="O237" s="67">
        <v>0</v>
      </c>
      <c r="P237" s="67">
        <v>0</v>
      </c>
      <c r="Q237" s="67">
        <v>0</v>
      </c>
      <c r="R237" s="67">
        <v>0</v>
      </c>
      <c r="S237" s="67">
        <v>104.2</v>
      </c>
      <c r="T237" s="67">
        <v>0</v>
      </c>
      <c r="U237" s="67">
        <v>104.07766990291263</v>
      </c>
      <c r="V237" s="68">
        <v>104.05172044881353</v>
      </c>
      <c r="W237" s="66"/>
      <c r="X237" s="67">
        <v>104.05172044881353</v>
      </c>
      <c r="Y237" s="67">
        <v>0</v>
      </c>
      <c r="Z237" s="67">
        <v>0</v>
      </c>
      <c r="AA237" s="67">
        <v>0</v>
      </c>
      <c r="AB237" s="67">
        <v>103.36787987595886</v>
      </c>
      <c r="AC237" s="67">
        <v>104.20000000000003</v>
      </c>
      <c r="AD237" s="67">
        <v>104.18147034708936</v>
      </c>
      <c r="AE237" s="67">
        <v>104.07766990291263</v>
      </c>
      <c r="AF237" s="69"/>
      <c r="AG237" s="69"/>
      <c r="AH237" s="69"/>
      <c r="AI237" s="69"/>
      <c r="AJ237" s="69">
        <v>3676.2</v>
      </c>
      <c r="AK237" s="69">
        <v>2.07</v>
      </c>
      <c r="AL237" s="69"/>
      <c r="AM237" s="69">
        <v>36.589999999999996</v>
      </c>
      <c r="AN237" s="69"/>
      <c r="AO237" s="69">
        <v>515</v>
      </c>
      <c r="AP237" s="69"/>
      <c r="AQ237" s="69"/>
      <c r="AR237" s="69"/>
      <c r="AS237" s="69"/>
      <c r="AT237" s="69">
        <v>3800.01</v>
      </c>
      <c r="AU237" s="69">
        <v>2.15694</v>
      </c>
      <c r="AV237" s="69"/>
      <c r="AW237" s="69">
        <v>38.12</v>
      </c>
      <c r="AX237" s="69"/>
      <c r="AY237" s="69">
        <v>536</v>
      </c>
      <c r="CA237" s="69">
        <v>0</v>
      </c>
      <c r="CB237" s="69">
        <v>0</v>
      </c>
      <c r="CC237" s="69">
        <v>0</v>
      </c>
      <c r="CD237" s="69">
        <v>0</v>
      </c>
      <c r="CE237" s="69">
        <v>433.54494</v>
      </c>
      <c r="CF237" s="69">
        <v>0</v>
      </c>
      <c r="CG237" s="69">
        <v>536</v>
      </c>
      <c r="CH237" s="69">
        <v>969.54494</v>
      </c>
      <c r="CI237" s="69">
        <v>969.54494</v>
      </c>
      <c r="CJ237" s="69"/>
      <c r="CK237" s="71">
        <v>931.0699999999999</v>
      </c>
      <c r="CL237" s="69"/>
      <c r="CM237" s="72">
        <f>IF((CK237-CL237)=0,0,(CI237-CJ237)/(CK237-CL237)*100)</f>
        <v>104.1323359145929</v>
      </c>
      <c r="CO237" s="69">
        <v>105</v>
      </c>
      <c r="CP237" s="69" t="s">
        <v>43</v>
      </c>
      <c r="CQ237" s="69">
        <v>105</v>
      </c>
      <c r="CR237" s="69">
        <v>2.5</v>
      </c>
      <c r="CS237" s="69">
        <v>107.5</v>
      </c>
      <c r="CV237" s="69">
        <v>232.0922319</v>
      </c>
      <c r="CW237" s="69"/>
      <c r="CX237" s="69">
        <v>241.49596032</v>
      </c>
      <c r="CY237" s="69"/>
      <c r="CZ237" s="69">
        <v>232.0922319</v>
      </c>
      <c r="DA237" s="69"/>
      <c r="DB237" s="69">
        <v>241.49596032</v>
      </c>
      <c r="DC237" s="69"/>
    </row>
    <row r="238" spans="1:107" s="70" customFormat="1" ht="26.25" customHeight="1">
      <c r="A238" s="1"/>
      <c r="B238" s="27"/>
      <c r="C238" s="59" t="s">
        <v>38</v>
      </c>
      <c r="D238" s="60">
        <f>ROW(C238)-13</f>
        <v>225</v>
      </c>
      <c r="E238" s="61" t="s">
        <v>512</v>
      </c>
      <c r="F238" s="61" t="s">
        <v>542</v>
      </c>
      <c r="G238" s="61" t="s">
        <v>543</v>
      </c>
      <c r="H238" s="61">
        <v>19</v>
      </c>
      <c r="I238" s="62" t="s">
        <v>515</v>
      </c>
      <c r="J238" s="63">
        <v>1</v>
      </c>
      <c r="K238" s="64">
        <v>4373.15738</v>
      </c>
      <c r="L238" s="65">
        <v>104.83114429506166</v>
      </c>
      <c r="M238" s="66"/>
      <c r="N238" s="67">
        <v>104.83114429506166</v>
      </c>
      <c r="O238" s="67">
        <v>103.11447811447813</v>
      </c>
      <c r="P238" s="67">
        <v>104.62863293864373</v>
      </c>
      <c r="Q238" s="67">
        <v>0</v>
      </c>
      <c r="R238" s="67">
        <v>104.998264491496</v>
      </c>
      <c r="S238" s="67">
        <v>104.2</v>
      </c>
      <c r="T238" s="67">
        <v>104.18147034708933</v>
      </c>
      <c r="U238" s="67">
        <v>0</v>
      </c>
      <c r="V238" s="68">
        <v>104.78395773911238</v>
      </c>
      <c r="W238" s="66"/>
      <c r="X238" s="67">
        <v>104.78395773911238</v>
      </c>
      <c r="Y238" s="67">
        <v>103.11447811447809</v>
      </c>
      <c r="Z238" s="67">
        <v>104.6286329386437</v>
      </c>
      <c r="AA238" s="67">
        <v>0</v>
      </c>
      <c r="AB238" s="67">
        <v>104.998264491496</v>
      </c>
      <c r="AC238" s="67">
        <v>104.20000000000005</v>
      </c>
      <c r="AD238" s="67">
        <v>104.18147034708933</v>
      </c>
      <c r="AE238" s="67">
        <v>104.07766990291263</v>
      </c>
      <c r="AF238" s="69"/>
      <c r="AG238" s="69">
        <v>23.76000000000001</v>
      </c>
      <c r="AH238" s="69">
        <v>18.58</v>
      </c>
      <c r="AI238" s="69"/>
      <c r="AJ238" s="69">
        <v>1728.6000000000001</v>
      </c>
      <c r="AK238" s="69">
        <v>2.07</v>
      </c>
      <c r="AL238" s="69"/>
      <c r="AM238" s="69"/>
      <c r="AN238" s="69">
        <v>36.59</v>
      </c>
      <c r="AO238" s="69">
        <v>515</v>
      </c>
      <c r="AP238" s="69"/>
      <c r="AQ238" s="69">
        <v>24.500000000000004</v>
      </c>
      <c r="AR238" s="69">
        <v>19.44</v>
      </c>
      <c r="AS238" s="69"/>
      <c r="AT238" s="69">
        <v>1815</v>
      </c>
      <c r="AU238" s="69">
        <v>2.1569400000000005</v>
      </c>
      <c r="AV238" s="69"/>
      <c r="AW238" s="69"/>
      <c r="AX238" s="69">
        <v>38.12</v>
      </c>
      <c r="AY238" s="69">
        <v>536</v>
      </c>
      <c r="CA238" s="69">
        <v>130.095</v>
      </c>
      <c r="CB238" s="69">
        <v>103.2264</v>
      </c>
      <c r="CC238" s="69">
        <v>0</v>
      </c>
      <c r="CD238" s="69">
        <v>3596.967</v>
      </c>
      <c r="CE238" s="69">
        <v>144.51498</v>
      </c>
      <c r="CF238" s="69">
        <v>398.3539999999999</v>
      </c>
      <c r="CG238" s="69">
        <v>0</v>
      </c>
      <c r="CH238" s="69">
        <v>4373.15738</v>
      </c>
      <c r="CI238" s="69">
        <v>4373.15738</v>
      </c>
      <c r="CJ238" s="69"/>
      <c r="CK238" s="71">
        <v>4171.62038</v>
      </c>
      <c r="CL238" s="69"/>
      <c r="CM238" s="72">
        <f>IF((CK238-CL238)=0,0,(CI238-CJ238)/(CK238-CL238)*100)</f>
        <v>104.83114429506166</v>
      </c>
      <c r="CO238" s="69">
        <v>105</v>
      </c>
      <c r="CP238" s="69" t="s">
        <v>43</v>
      </c>
      <c r="CQ238" s="69">
        <v>105</v>
      </c>
      <c r="CR238" s="69">
        <v>2.5</v>
      </c>
      <c r="CS238" s="69">
        <v>107.5</v>
      </c>
      <c r="CV238" s="69">
        <v>2262.8572517466496</v>
      </c>
      <c r="CW238" s="69"/>
      <c r="CX238" s="69">
        <v>2371.111386366649</v>
      </c>
      <c r="CY238" s="69"/>
      <c r="CZ238" s="69">
        <v>2262.8572517466496</v>
      </c>
      <c r="DA238" s="69"/>
      <c r="DB238" s="69">
        <v>2371.111386366649</v>
      </c>
      <c r="DC238" s="69"/>
    </row>
    <row r="239" spans="1:107" s="70" customFormat="1" ht="26.25" customHeight="1">
      <c r="A239" s="1"/>
      <c r="B239" s="27"/>
      <c r="C239" s="59" t="s">
        <v>38</v>
      </c>
      <c r="D239" s="60">
        <f>ROW(C239)-13</f>
        <v>226</v>
      </c>
      <c r="E239" s="61" t="s">
        <v>544</v>
      </c>
      <c r="F239" s="61" t="s">
        <v>545</v>
      </c>
      <c r="G239" s="61" t="s">
        <v>546</v>
      </c>
      <c r="H239" s="61">
        <v>49</v>
      </c>
      <c r="I239" s="62" t="s">
        <v>547</v>
      </c>
      <c r="J239" s="63">
        <v>3</v>
      </c>
      <c r="K239" s="64">
        <v>6669.613020000001</v>
      </c>
      <c r="L239" s="65">
        <v>104.64544275587737</v>
      </c>
      <c r="M239" s="66"/>
      <c r="N239" s="67">
        <v>104.64544275587737</v>
      </c>
      <c r="O239" s="67">
        <v>0</v>
      </c>
      <c r="P239" s="67">
        <v>105</v>
      </c>
      <c r="Q239" s="67">
        <v>0</v>
      </c>
      <c r="R239" s="67">
        <v>104.76836083462851</v>
      </c>
      <c r="S239" s="67">
        <v>104.2</v>
      </c>
      <c r="T239" s="67">
        <v>104.19002655650635</v>
      </c>
      <c r="U239" s="67">
        <v>0</v>
      </c>
      <c r="V239" s="68">
        <v>104.46295417307248</v>
      </c>
      <c r="W239" s="66"/>
      <c r="X239" s="67">
        <v>104.46295417307248</v>
      </c>
      <c r="Y239" s="67">
        <v>105</v>
      </c>
      <c r="Z239" s="67">
        <v>105.00000000000003</v>
      </c>
      <c r="AA239" s="67">
        <v>0</v>
      </c>
      <c r="AB239" s="67">
        <v>104.46737500002618</v>
      </c>
      <c r="AC239" s="67">
        <v>104.2</v>
      </c>
      <c r="AD239" s="67">
        <v>104.19002655650638</v>
      </c>
      <c r="AE239" s="67">
        <v>104.16666666666666</v>
      </c>
      <c r="AF239" s="69"/>
      <c r="AG239" s="69">
        <v>25.140000000000004</v>
      </c>
      <c r="AH239" s="69">
        <v>33.33</v>
      </c>
      <c r="AI239" s="69"/>
      <c r="AJ239" s="69">
        <v>2560.235534588635</v>
      </c>
      <c r="AK239" s="69">
        <v>2.96</v>
      </c>
      <c r="AL239" s="69"/>
      <c r="AM239" s="69"/>
      <c r="AN239" s="69">
        <v>33.89</v>
      </c>
      <c r="AO239" s="69">
        <v>600.0000000000001</v>
      </c>
      <c r="AP239" s="69"/>
      <c r="AQ239" s="69">
        <v>26.397000000000006</v>
      </c>
      <c r="AR239" s="69">
        <v>34.9965</v>
      </c>
      <c r="AS239" s="69"/>
      <c r="AT239" s="69">
        <v>2674.6108568026343</v>
      </c>
      <c r="AU239" s="69">
        <v>3.08432</v>
      </c>
      <c r="AV239" s="69"/>
      <c r="AW239" s="69"/>
      <c r="AX239" s="69">
        <v>35.31000000000002</v>
      </c>
      <c r="AY239" s="69">
        <v>625</v>
      </c>
      <c r="CA239" s="69">
        <v>0</v>
      </c>
      <c r="CB239" s="69">
        <v>377.9622</v>
      </c>
      <c r="CC239" s="69">
        <v>0</v>
      </c>
      <c r="CD239" s="69">
        <v>4722.034320000001</v>
      </c>
      <c r="CE239" s="69">
        <v>462.648</v>
      </c>
      <c r="CF239" s="69">
        <v>1106.9685</v>
      </c>
      <c r="CG239" s="69">
        <v>0</v>
      </c>
      <c r="CH239" s="69">
        <v>6669.613020000001</v>
      </c>
      <c r="CI239" s="69">
        <v>6669.613020000001</v>
      </c>
      <c r="CJ239" s="69"/>
      <c r="CK239" s="71">
        <v>6373.53414</v>
      </c>
      <c r="CL239" s="69"/>
      <c r="CM239" s="72">
        <f>IF((CK239-CL239)=0,0,(CI239-CJ239)/(CK239-CL239)*100)</f>
        <v>104.64544275587737</v>
      </c>
      <c r="CO239" s="69">
        <v>105</v>
      </c>
      <c r="CP239" s="69" t="s">
        <v>43</v>
      </c>
      <c r="CQ239" s="69">
        <v>105</v>
      </c>
      <c r="CR239" s="69">
        <v>2.5</v>
      </c>
      <c r="CS239" s="69">
        <v>107.5</v>
      </c>
      <c r="CV239" s="69">
        <v>67147.74181512216</v>
      </c>
      <c r="CW239" s="69"/>
      <c r="CX239" s="69">
        <v>70144.51476058409</v>
      </c>
      <c r="CY239" s="69"/>
      <c r="CZ239" s="69">
        <v>67147.74181512216</v>
      </c>
      <c r="DA239" s="69"/>
      <c r="DB239" s="69">
        <v>70144.51476058409</v>
      </c>
      <c r="DC239" s="69"/>
    </row>
    <row r="240" spans="1:107" s="70" customFormat="1" ht="26.25" customHeight="1">
      <c r="A240" s="1"/>
      <c r="B240" s="27"/>
      <c r="C240" s="59" t="s">
        <v>38</v>
      </c>
      <c r="D240" s="60">
        <f>ROW(C240)-13</f>
        <v>227</v>
      </c>
      <c r="E240" s="61" t="s">
        <v>544</v>
      </c>
      <c r="F240" s="61" t="s">
        <v>548</v>
      </c>
      <c r="G240" s="61" t="s">
        <v>549</v>
      </c>
      <c r="H240" s="61">
        <v>49</v>
      </c>
      <c r="I240" s="62" t="s">
        <v>547</v>
      </c>
      <c r="J240" s="63">
        <v>3</v>
      </c>
      <c r="K240" s="64">
        <v>3477.760644</v>
      </c>
      <c r="L240" s="65">
        <v>104.82086278334688</v>
      </c>
      <c r="M240" s="66"/>
      <c r="N240" s="67">
        <v>104.82086278334688</v>
      </c>
      <c r="O240" s="67">
        <v>106.61124307205066</v>
      </c>
      <c r="P240" s="67">
        <v>0</v>
      </c>
      <c r="Q240" s="67">
        <v>0</v>
      </c>
      <c r="R240" s="67">
        <v>104.99992140959745</v>
      </c>
      <c r="S240" s="67">
        <v>104.34782608695654</v>
      </c>
      <c r="T240" s="67">
        <v>104.18147034708936</v>
      </c>
      <c r="U240" s="67">
        <v>0</v>
      </c>
      <c r="V240" s="68">
        <v>104.56456700297747</v>
      </c>
      <c r="W240" s="66"/>
      <c r="X240" s="67">
        <v>104.56456700297747</v>
      </c>
      <c r="Y240" s="67">
        <v>106.5096587358371</v>
      </c>
      <c r="Z240" s="67">
        <v>0</v>
      </c>
      <c r="AA240" s="67">
        <v>0</v>
      </c>
      <c r="AB240" s="67">
        <v>104.99992140959745</v>
      </c>
      <c r="AC240" s="67">
        <v>104.34782608695654</v>
      </c>
      <c r="AD240" s="67">
        <v>104.18147034708937</v>
      </c>
      <c r="AE240" s="67">
        <v>104.16666666666666</v>
      </c>
      <c r="AF240" s="69"/>
      <c r="AG240" s="69">
        <v>24.716291300082887</v>
      </c>
      <c r="AH240" s="69"/>
      <c r="AI240" s="69"/>
      <c r="AJ240" s="69">
        <v>1272.42</v>
      </c>
      <c r="AK240" s="69">
        <v>2.07</v>
      </c>
      <c r="AL240" s="69"/>
      <c r="AM240" s="69"/>
      <c r="AN240" s="69">
        <v>36.589999999999996</v>
      </c>
      <c r="AO240" s="69">
        <v>600</v>
      </c>
      <c r="AP240" s="69"/>
      <c r="AQ240" s="69">
        <v>26.32554240980949</v>
      </c>
      <c r="AR240" s="69"/>
      <c r="AS240" s="69"/>
      <c r="AT240" s="69">
        <v>1336.04</v>
      </c>
      <c r="AU240" s="69">
        <v>2.1600000000000006</v>
      </c>
      <c r="AV240" s="69"/>
      <c r="AW240" s="69"/>
      <c r="AX240" s="69">
        <v>38.120000000000005</v>
      </c>
      <c r="AY240" s="69">
        <v>625</v>
      </c>
      <c r="CA240" s="69">
        <v>335.2785</v>
      </c>
      <c r="CB240" s="69">
        <v>0</v>
      </c>
      <c r="CC240" s="69">
        <v>0</v>
      </c>
      <c r="CD240" s="69">
        <v>1688.220144</v>
      </c>
      <c r="CE240" s="69">
        <v>259.20000000000005</v>
      </c>
      <c r="CF240" s="69">
        <v>1195.062</v>
      </c>
      <c r="CG240" s="69">
        <v>0</v>
      </c>
      <c r="CH240" s="69">
        <v>3477.760644</v>
      </c>
      <c r="CI240" s="69">
        <v>3477.760644</v>
      </c>
      <c r="CJ240" s="69"/>
      <c r="CK240" s="71">
        <v>3317.8134120000004</v>
      </c>
      <c r="CL240" s="69"/>
      <c r="CM240" s="72">
        <f>IF((CK240-CL240)=0,0,(CI240-CJ240)/(CK240-CL240)*100)</f>
        <v>104.82086278334688</v>
      </c>
      <c r="CO240" s="69">
        <v>105</v>
      </c>
      <c r="CP240" s="69" t="s">
        <v>43</v>
      </c>
      <c r="CQ240" s="69">
        <v>105</v>
      </c>
      <c r="CR240" s="69">
        <v>2.5</v>
      </c>
      <c r="CS240" s="69">
        <v>107.5</v>
      </c>
      <c r="CV240" s="69">
        <v>1200.652372684</v>
      </c>
      <c r="CW240" s="69"/>
      <c r="CX240" s="69">
        <v>1255.456954708</v>
      </c>
      <c r="CY240" s="69"/>
      <c r="CZ240" s="69">
        <v>1200.652372684</v>
      </c>
      <c r="DA240" s="69"/>
      <c r="DB240" s="69">
        <v>1255.456954708</v>
      </c>
      <c r="DC240" s="69"/>
    </row>
    <row r="241" spans="1:107" s="70" customFormat="1" ht="26.25" customHeight="1">
      <c r="A241" s="1"/>
      <c r="B241" s="27"/>
      <c r="C241" s="59" t="s">
        <v>38</v>
      </c>
      <c r="D241" s="60">
        <f>ROW(C241)-13</f>
        <v>228</v>
      </c>
      <c r="E241" s="61" t="s">
        <v>544</v>
      </c>
      <c r="F241" s="61" t="s">
        <v>550</v>
      </c>
      <c r="G241" s="61" t="s">
        <v>551</v>
      </c>
      <c r="H241" s="61">
        <v>49</v>
      </c>
      <c r="I241" s="62" t="s">
        <v>547</v>
      </c>
      <c r="J241" s="63">
        <v>3</v>
      </c>
      <c r="K241" s="64">
        <v>1541.4157</v>
      </c>
      <c r="L241" s="65">
        <v>104.22670341543521</v>
      </c>
      <c r="M241" s="66"/>
      <c r="N241" s="67">
        <v>104.22670341543521</v>
      </c>
      <c r="O241" s="67">
        <v>104.21229991575399</v>
      </c>
      <c r="P241" s="67">
        <v>0</v>
      </c>
      <c r="Q241" s="67">
        <v>0</v>
      </c>
      <c r="R241" s="67">
        <v>0</v>
      </c>
      <c r="S241" s="67">
        <v>104.34782608695654</v>
      </c>
      <c r="T241" s="67">
        <v>104.20880021863897</v>
      </c>
      <c r="U241" s="67">
        <v>104.16666666666667</v>
      </c>
      <c r="V241" s="68">
        <v>104.20172784271378</v>
      </c>
      <c r="W241" s="66"/>
      <c r="X241" s="67">
        <v>104.20172784271378</v>
      </c>
      <c r="Y241" s="67">
        <v>104.212299915754</v>
      </c>
      <c r="Z241" s="67">
        <v>0</v>
      </c>
      <c r="AA241" s="67">
        <v>0</v>
      </c>
      <c r="AB241" s="67">
        <v>0</v>
      </c>
      <c r="AC241" s="67">
        <v>104.34782608695654</v>
      </c>
      <c r="AD241" s="67">
        <v>104.20880021863897</v>
      </c>
      <c r="AE241" s="67">
        <v>104.16666666666667</v>
      </c>
      <c r="AF241" s="69"/>
      <c r="AG241" s="69">
        <v>23.740000000000002</v>
      </c>
      <c r="AH241" s="69"/>
      <c r="AI241" s="69"/>
      <c r="AJ241" s="69"/>
      <c r="AK241" s="69">
        <v>2.07</v>
      </c>
      <c r="AL241" s="69"/>
      <c r="AM241" s="69"/>
      <c r="AN241" s="69">
        <v>36.589999999999996</v>
      </c>
      <c r="AO241" s="69">
        <v>600</v>
      </c>
      <c r="AP241" s="69"/>
      <c r="AQ241" s="69">
        <v>24.740000000000002</v>
      </c>
      <c r="AR241" s="69"/>
      <c r="AS241" s="69"/>
      <c r="AT241" s="69"/>
      <c r="AU241" s="69">
        <v>2.16</v>
      </c>
      <c r="AV241" s="69"/>
      <c r="AW241" s="69"/>
      <c r="AX241" s="69">
        <v>38.13</v>
      </c>
      <c r="AY241" s="69">
        <v>625</v>
      </c>
      <c r="CA241" s="69">
        <v>67.5402</v>
      </c>
      <c r="CB241" s="69">
        <v>0</v>
      </c>
      <c r="CC241" s="69">
        <v>0</v>
      </c>
      <c r="CD241" s="69">
        <v>0</v>
      </c>
      <c r="CE241" s="69">
        <v>216</v>
      </c>
      <c r="CF241" s="69">
        <v>1195.3755</v>
      </c>
      <c r="CG241" s="69">
        <v>62.5</v>
      </c>
      <c r="CH241" s="69">
        <v>1541.4157</v>
      </c>
      <c r="CI241" s="69">
        <v>1541.4157</v>
      </c>
      <c r="CJ241" s="69"/>
      <c r="CK241" s="71">
        <v>1478.9067</v>
      </c>
      <c r="CL241" s="69"/>
      <c r="CM241" s="72">
        <f>IF((CK241-CL241)=0,0,(CI241-CJ241)/(CK241-CL241)*100)</f>
        <v>104.22670341543521</v>
      </c>
      <c r="CO241" s="69">
        <v>105</v>
      </c>
      <c r="CP241" s="69" t="s">
        <v>43</v>
      </c>
      <c r="CQ241" s="69">
        <v>105</v>
      </c>
      <c r="CR241" s="69">
        <v>2.5</v>
      </c>
      <c r="CS241" s="69">
        <v>107.5</v>
      </c>
      <c r="CV241" s="69">
        <v>1164.8263722</v>
      </c>
      <c r="CW241" s="69"/>
      <c r="CX241" s="69">
        <v>1213.7692062</v>
      </c>
      <c r="CY241" s="69"/>
      <c r="CZ241" s="69">
        <v>1164.8263722</v>
      </c>
      <c r="DA241" s="69"/>
      <c r="DB241" s="69">
        <v>1213.7692062</v>
      </c>
      <c r="DC241" s="69"/>
    </row>
    <row r="242" spans="1:107" s="70" customFormat="1" ht="26.25" customHeight="1">
      <c r="A242" s="1"/>
      <c r="B242" s="27"/>
      <c r="C242" s="59" t="s">
        <v>38</v>
      </c>
      <c r="D242" s="60">
        <f>ROW(C242)-13</f>
        <v>229</v>
      </c>
      <c r="E242" s="61" t="s">
        <v>544</v>
      </c>
      <c r="F242" s="61" t="s">
        <v>552</v>
      </c>
      <c r="G242" s="61" t="s">
        <v>553</v>
      </c>
      <c r="H242" s="61">
        <v>49</v>
      </c>
      <c r="I242" s="62" t="s">
        <v>547</v>
      </c>
      <c r="J242" s="63">
        <v>3</v>
      </c>
      <c r="K242" s="64">
        <v>2023.3819999999998</v>
      </c>
      <c r="L242" s="65">
        <v>104.19671798531994</v>
      </c>
      <c r="M242" s="66"/>
      <c r="N242" s="67">
        <v>104.19671798531994</v>
      </c>
      <c r="O242" s="67">
        <v>104.212299915754</v>
      </c>
      <c r="P242" s="67">
        <v>0</v>
      </c>
      <c r="Q242" s="67">
        <v>0</v>
      </c>
      <c r="R242" s="67">
        <v>0</v>
      </c>
      <c r="S242" s="67">
        <v>104.34782608695652</v>
      </c>
      <c r="T242" s="67">
        <v>104.18147034708936</v>
      </c>
      <c r="U242" s="67">
        <v>104.16666666666667</v>
      </c>
      <c r="V242" s="68">
        <v>104.20876305575312</v>
      </c>
      <c r="W242" s="66"/>
      <c r="X242" s="67">
        <v>104.20876305575312</v>
      </c>
      <c r="Y242" s="67">
        <v>104.212299915754</v>
      </c>
      <c r="Z242" s="67">
        <v>0</v>
      </c>
      <c r="AA242" s="67">
        <v>0</v>
      </c>
      <c r="AB242" s="67">
        <v>0</v>
      </c>
      <c r="AC242" s="67">
        <v>104.34782608695654</v>
      </c>
      <c r="AD242" s="67">
        <v>104.18147034708936</v>
      </c>
      <c r="AE242" s="67">
        <v>104.16666666666666</v>
      </c>
      <c r="AF242" s="69"/>
      <c r="AG242" s="69">
        <v>23.739999999999995</v>
      </c>
      <c r="AH242" s="69"/>
      <c r="AI242" s="69"/>
      <c r="AJ242" s="69"/>
      <c r="AK242" s="69">
        <v>2.07</v>
      </c>
      <c r="AL242" s="69"/>
      <c r="AM242" s="69"/>
      <c r="AN242" s="69">
        <v>36.59</v>
      </c>
      <c r="AO242" s="69">
        <v>600</v>
      </c>
      <c r="AP242" s="69"/>
      <c r="AQ242" s="69">
        <v>24.739999999999995</v>
      </c>
      <c r="AR242" s="69"/>
      <c r="AS242" s="69"/>
      <c r="AT242" s="69"/>
      <c r="AU242" s="69">
        <v>2.16</v>
      </c>
      <c r="AV242" s="69"/>
      <c r="AW242" s="69"/>
      <c r="AX242" s="69">
        <v>38.12</v>
      </c>
      <c r="AY242" s="69">
        <v>625</v>
      </c>
      <c r="CA242" s="69">
        <v>371.09999999999997</v>
      </c>
      <c r="CB242" s="69">
        <v>0</v>
      </c>
      <c r="CC242" s="69">
        <v>0</v>
      </c>
      <c r="CD242" s="69">
        <v>0</v>
      </c>
      <c r="CE242" s="69">
        <v>144.72</v>
      </c>
      <c r="CF242" s="69">
        <v>1195.062</v>
      </c>
      <c r="CG242" s="69">
        <v>312.5</v>
      </c>
      <c r="CH242" s="69">
        <v>2023.3819999999998</v>
      </c>
      <c r="CI242" s="69">
        <v>2023.3819999999998</v>
      </c>
      <c r="CJ242" s="69"/>
      <c r="CK242" s="71">
        <v>1941.8865</v>
      </c>
      <c r="CL242" s="69"/>
      <c r="CM242" s="72">
        <f>IF((CK242-CL242)=0,0,(CI242-CJ242)/(CK242-CL242)*100)</f>
        <v>104.19671798531994</v>
      </c>
      <c r="CO242" s="69">
        <v>105</v>
      </c>
      <c r="CP242" s="69" t="s">
        <v>43</v>
      </c>
      <c r="CQ242" s="69">
        <v>105</v>
      </c>
      <c r="CR242" s="69">
        <v>2.5</v>
      </c>
      <c r="CS242" s="69">
        <v>107.5</v>
      </c>
      <c r="CV242" s="69">
        <v>582.5781710333326</v>
      </c>
      <c r="CW242" s="69"/>
      <c r="CX242" s="69">
        <v>607.0975058666659</v>
      </c>
      <c r="CY242" s="69"/>
      <c r="CZ242" s="69">
        <v>582.5781710333326</v>
      </c>
      <c r="DA242" s="69"/>
      <c r="DB242" s="69">
        <v>607.0975058666659</v>
      </c>
      <c r="DC242" s="69"/>
    </row>
    <row r="243" spans="1:107" s="70" customFormat="1" ht="26.25" customHeight="1">
      <c r="A243" s="1"/>
      <c r="B243" s="27"/>
      <c r="C243" s="59" t="s">
        <v>38</v>
      </c>
      <c r="D243" s="60">
        <f>ROW(C243)-13</f>
        <v>230</v>
      </c>
      <c r="E243" s="61" t="s">
        <v>544</v>
      </c>
      <c r="F243" s="61" t="s">
        <v>554</v>
      </c>
      <c r="G243" s="61" t="s">
        <v>555</v>
      </c>
      <c r="H243" s="61">
        <v>49</v>
      </c>
      <c r="I243" s="62" t="s">
        <v>547</v>
      </c>
      <c r="J243" s="63">
        <v>3</v>
      </c>
      <c r="K243" s="64">
        <v>1746.2087000000001</v>
      </c>
      <c r="L243" s="65">
        <v>104.2100980168014</v>
      </c>
      <c r="M243" s="66"/>
      <c r="N243" s="67">
        <v>104.2100980168014</v>
      </c>
      <c r="O243" s="67">
        <v>104.21229991575399</v>
      </c>
      <c r="P243" s="67">
        <v>0</v>
      </c>
      <c r="Q243" s="67">
        <v>0</v>
      </c>
      <c r="R243" s="67">
        <v>0</v>
      </c>
      <c r="S243" s="67">
        <v>104.34782608695654</v>
      </c>
      <c r="T243" s="67">
        <v>104.19002655650635</v>
      </c>
      <c r="U243" s="67">
        <v>104.16666666666667</v>
      </c>
      <c r="V243" s="68">
        <v>104.20816092421019</v>
      </c>
      <c r="W243" s="66"/>
      <c r="X243" s="67">
        <v>104.20816092421019</v>
      </c>
      <c r="Y243" s="67">
        <v>104.212299915754</v>
      </c>
      <c r="Z243" s="67">
        <v>0</v>
      </c>
      <c r="AA243" s="67">
        <v>0</v>
      </c>
      <c r="AB243" s="67">
        <v>0</v>
      </c>
      <c r="AC243" s="67">
        <v>104.34782608695654</v>
      </c>
      <c r="AD243" s="67">
        <v>104.19002655650638</v>
      </c>
      <c r="AE243" s="67">
        <v>104.16666666666666</v>
      </c>
      <c r="AF243" s="69"/>
      <c r="AG243" s="69">
        <v>23.739999999999995</v>
      </c>
      <c r="AH243" s="69"/>
      <c r="AI243" s="69"/>
      <c r="AJ243" s="69"/>
      <c r="AK243" s="69">
        <v>2.07</v>
      </c>
      <c r="AL243" s="69"/>
      <c r="AM243" s="69"/>
      <c r="AN243" s="69">
        <v>33.89</v>
      </c>
      <c r="AO243" s="69">
        <v>600.0000000000001</v>
      </c>
      <c r="AP243" s="69"/>
      <c r="AQ243" s="69">
        <v>24.739999999999995</v>
      </c>
      <c r="AR243" s="69"/>
      <c r="AS243" s="69"/>
      <c r="AT243" s="69"/>
      <c r="AU243" s="69">
        <v>2.16</v>
      </c>
      <c r="AV243" s="69"/>
      <c r="AW243" s="69"/>
      <c r="AX243" s="69">
        <v>35.31</v>
      </c>
      <c r="AY243" s="69">
        <v>625</v>
      </c>
      <c r="CA243" s="69">
        <v>67.5402</v>
      </c>
      <c r="CB243" s="69">
        <v>0</v>
      </c>
      <c r="CC243" s="69">
        <v>0</v>
      </c>
      <c r="CD243" s="69">
        <v>0</v>
      </c>
      <c r="CE243" s="69">
        <v>259.20000000000005</v>
      </c>
      <c r="CF243" s="69">
        <v>1106.9685</v>
      </c>
      <c r="CG243" s="69">
        <v>312.5</v>
      </c>
      <c r="CH243" s="69">
        <v>1746.2087000000001</v>
      </c>
      <c r="CI243" s="69">
        <v>1746.2087000000001</v>
      </c>
      <c r="CJ243" s="69"/>
      <c r="CK243" s="71">
        <v>1675.6616999999999</v>
      </c>
      <c r="CL243" s="69"/>
      <c r="CM243" s="72">
        <f>IF((CK243-CL243)=0,0,(CI243-CJ243)/(CK243-CL243)*100)</f>
        <v>104.2100980168014</v>
      </c>
      <c r="CO243" s="69">
        <v>105</v>
      </c>
      <c r="CP243" s="69" t="s">
        <v>43</v>
      </c>
      <c r="CQ243" s="69">
        <v>105</v>
      </c>
      <c r="CR243" s="69">
        <v>2.5</v>
      </c>
      <c r="CS243" s="69">
        <v>107.5</v>
      </c>
      <c r="CV243" s="69">
        <v>912.0041396833325</v>
      </c>
      <c r="CW243" s="69"/>
      <c r="CX243" s="69">
        <v>950.3827415166659</v>
      </c>
      <c r="CY243" s="69"/>
      <c r="CZ243" s="69">
        <v>912.0041396833325</v>
      </c>
      <c r="DA243" s="69"/>
      <c r="DB243" s="69">
        <v>950.3827415166659</v>
      </c>
      <c r="DC243" s="69"/>
    </row>
    <row r="244" spans="1:107" s="70" customFormat="1" ht="26.25" customHeight="1">
      <c r="A244" s="1"/>
      <c r="B244" s="27"/>
      <c r="C244" s="59" t="s">
        <v>38</v>
      </c>
      <c r="D244" s="60">
        <f>ROW(C244)-13</f>
        <v>231</v>
      </c>
      <c r="E244" s="61" t="s">
        <v>544</v>
      </c>
      <c r="F244" s="61" t="s">
        <v>556</v>
      </c>
      <c r="G244" s="61" t="s">
        <v>557</v>
      </c>
      <c r="H244" s="61">
        <v>49</v>
      </c>
      <c r="I244" s="62" t="s">
        <v>547</v>
      </c>
      <c r="J244" s="63">
        <v>3</v>
      </c>
      <c r="K244" s="64">
        <v>1746.2087000000001</v>
      </c>
      <c r="L244" s="65">
        <v>104.2100980168014</v>
      </c>
      <c r="M244" s="66"/>
      <c r="N244" s="67">
        <v>104.2100980168014</v>
      </c>
      <c r="O244" s="67">
        <v>104.21229991575399</v>
      </c>
      <c r="P244" s="67">
        <v>0</v>
      </c>
      <c r="Q244" s="67">
        <v>0</v>
      </c>
      <c r="R244" s="67">
        <v>0</v>
      </c>
      <c r="S244" s="67">
        <v>104.34782608695654</v>
      </c>
      <c r="T244" s="67">
        <v>104.19002655650635</v>
      </c>
      <c r="U244" s="67">
        <v>104.16666666666667</v>
      </c>
      <c r="V244" s="68">
        <v>104.21478890060152</v>
      </c>
      <c r="W244" s="66"/>
      <c r="X244" s="67">
        <v>104.21478890060152</v>
      </c>
      <c r="Y244" s="67">
        <v>104.212299915754</v>
      </c>
      <c r="Z244" s="67">
        <v>0</v>
      </c>
      <c r="AA244" s="67">
        <v>0</v>
      </c>
      <c r="AB244" s="67">
        <v>0</v>
      </c>
      <c r="AC244" s="67">
        <v>104.34782608695652</v>
      </c>
      <c r="AD244" s="67">
        <v>104.19002655650635</v>
      </c>
      <c r="AE244" s="67">
        <v>104.16666666666666</v>
      </c>
      <c r="AF244" s="69"/>
      <c r="AG244" s="69">
        <v>23.74</v>
      </c>
      <c r="AH244" s="69"/>
      <c r="AI244" s="69"/>
      <c r="AJ244" s="69"/>
      <c r="AK244" s="69">
        <v>2.0700000000000003</v>
      </c>
      <c r="AL244" s="69"/>
      <c r="AM244" s="69"/>
      <c r="AN244" s="69">
        <v>33.88999999999999</v>
      </c>
      <c r="AO244" s="69">
        <v>600.0000000000001</v>
      </c>
      <c r="AP244" s="69"/>
      <c r="AQ244" s="69">
        <v>24.74</v>
      </c>
      <c r="AR244" s="69"/>
      <c r="AS244" s="69"/>
      <c r="AT244" s="69"/>
      <c r="AU244" s="69">
        <v>2.16</v>
      </c>
      <c r="AV244" s="69"/>
      <c r="AW244" s="69"/>
      <c r="AX244" s="69">
        <v>35.31</v>
      </c>
      <c r="AY244" s="69">
        <v>625</v>
      </c>
      <c r="CA244" s="69">
        <v>67.5402</v>
      </c>
      <c r="CB244" s="69">
        <v>0</v>
      </c>
      <c r="CC244" s="69">
        <v>0</v>
      </c>
      <c r="CD244" s="69">
        <v>0</v>
      </c>
      <c r="CE244" s="69">
        <v>259.20000000000005</v>
      </c>
      <c r="CF244" s="69">
        <v>1106.9685</v>
      </c>
      <c r="CG244" s="69">
        <v>312.5</v>
      </c>
      <c r="CH244" s="69">
        <v>1746.2087000000001</v>
      </c>
      <c r="CI244" s="69">
        <v>1746.2087000000001</v>
      </c>
      <c r="CJ244" s="69"/>
      <c r="CK244" s="71">
        <v>1675.6616999999999</v>
      </c>
      <c r="CL244" s="69"/>
      <c r="CM244" s="72">
        <f>IF((CK244-CL244)=0,0,(CI244-CJ244)/(CK244-CL244)*100)</f>
        <v>104.2100980168014</v>
      </c>
      <c r="CO244" s="69">
        <v>105</v>
      </c>
      <c r="CP244" s="69" t="s">
        <v>43</v>
      </c>
      <c r="CQ244" s="69">
        <v>105</v>
      </c>
      <c r="CR244" s="69">
        <v>2.5</v>
      </c>
      <c r="CS244" s="69">
        <v>107.5</v>
      </c>
      <c r="CV244" s="69">
        <v>390.17541299999993</v>
      </c>
      <c r="CW244" s="69"/>
      <c r="CX244" s="69">
        <v>406.62048300000004</v>
      </c>
      <c r="CY244" s="69"/>
      <c r="CZ244" s="69">
        <v>390.17541299999993</v>
      </c>
      <c r="DA244" s="69"/>
      <c r="DB244" s="69">
        <v>406.62048300000004</v>
      </c>
      <c r="DC244" s="69"/>
    </row>
    <row r="245" spans="1:107" s="70" customFormat="1" ht="26.25" customHeight="1">
      <c r="A245" s="1"/>
      <c r="B245" s="27"/>
      <c r="C245" s="59" t="s">
        <v>38</v>
      </c>
      <c r="D245" s="60">
        <f>ROW(C245)-13</f>
        <v>232</v>
      </c>
      <c r="E245" s="61" t="s">
        <v>544</v>
      </c>
      <c r="F245" s="61" t="s">
        <v>558</v>
      </c>
      <c r="G245" s="61" t="s">
        <v>559</v>
      </c>
      <c r="H245" s="61">
        <v>49</v>
      </c>
      <c r="I245" s="62" t="s">
        <v>547</v>
      </c>
      <c r="J245" s="63">
        <v>3</v>
      </c>
      <c r="K245" s="64">
        <v>2320.0885</v>
      </c>
      <c r="L245" s="65">
        <v>103.68454911119589</v>
      </c>
      <c r="M245" s="66"/>
      <c r="N245" s="67">
        <v>103.68454911119589</v>
      </c>
      <c r="O245" s="67">
        <v>101.5807560137457</v>
      </c>
      <c r="P245" s="67">
        <v>0</v>
      </c>
      <c r="Q245" s="67">
        <v>0</v>
      </c>
      <c r="R245" s="67">
        <v>0</v>
      </c>
      <c r="S245" s="67">
        <v>104.34782608695652</v>
      </c>
      <c r="T245" s="67">
        <v>104.19002655650635</v>
      </c>
      <c r="U245" s="67">
        <v>104.16666666666667</v>
      </c>
      <c r="V245" s="68">
        <v>103.96877395472276</v>
      </c>
      <c r="W245" s="66"/>
      <c r="X245" s="67">
        <v>103.96877395472276</v>
      </c>
      <c r="Y245" s="67">
        <v>101.58075601374567</v>
      </c>
      <c r="Z245" s="67">
        <v>0</v>
      </c>
      <c r="AA245" s="67">
        <v>0</v>
      </c>
      <c r="AB245" s="67">
        <v>104.13100584696213</v>
      </c>
      <c r="AC245" s="67">
        <v>104.34782608695654</v>
      </c>
      <c r="AD245" s="67">
        <v>104.19002655650638</v>
      </c>
      <c r="AE245" s="67">
        <v>104.16666666666667</v>
      </c>
      <c r="AF245" s="69"/>
      <c r="AG245" s="69">
        <v>29.1</v>
      </c>
      <c r="AH245" s="69"/>
      <c r="AI245" s="69"/>
      <c r="AJ245" s="69">
        <v>2360.2</v>
      </c>
      <c r="AK245" s="69">
        <v>2.07</v>
      </c>
      <c r="AL245" s="69"/>
      <c r="AM245" s="69"/>
      <c r="AN245" s="69">
        <v>33.88999999999999</v>
      </c>
      <c r="AO245" s="69">
        <v>600</v>
      </c>
      <c r="AP245" s="69"/>
      <c r="AQ245" s="69">
        <v>29.55999999999999</v>
      </c>
      <c r="AR245" s="69"/>
      <c r="AS245" s="69"/>
      <c r="AT245" s="69">
        <v>2457.7000000000003</v>
      </c>
      <c r="AU245" s="69">
        <v>2.16</v>
      </c>
      <c r="AV245" s="69"/>
      <c r="AW245" s="69"/>
      <c r="AX245" s="69">
        <v>35.31</v>
      </c>
      <c r="AY245" s="69">
        <v>625</v>
      </c>
      <c r="CA245" s="69">
        <v>443.4</v>
      </c>
      <c r="CB245" s="69">
        <v>0</v>
      </c>
      <c r="CC245" s="69">
        <v>0</v>
      </c>
      <c r="CD245" s="69">
        <v>0</v>
      </c>
      <c r="CE245" s="69">
        <v>144.72</v>
      </c>
      <c r="CF245" s="69">
        <v>1106.9685</v>
      </c>
      <c r="CG245" s="69">
        <v>625</v>
      </c>
      <c r="CH245" s="69">
        <v>2320.0885</v>
      </c>
      <c r="CI245" s="69">
        <v>2320.0885</v>
      </c>
      <c r="CJ245" s="69"/>
      <c r="CK245" s="71">
        <v>2237.6414999999997</v>
      </c>
      <c r="CL245" s="69"/>
      <c r="CM245" s="72">
        <f>IF((CK245-CL245)=0,0,(CI245-CJ245)/(CK245-CL245)*100)</f>
        <v>103.68454911119589</v>
      </c>
      <c r="CO245" s="69">
        <v>105</v>
      </c>
      <c r="CP245" s="69" t="s">
        <v>43</v>
      </c>
      <c r="CQ245" s="69">
        <v>105</v>
      </c>
      <c r="CR245" s="69">
        <v>2.5</v>
      </c>
      <c r="CS245" s="69">
        <v>107.5</v>
      </c>
      <c r="CV245" s="69">
        <v>1151.778444799999</v>
      </c>
      <c r="CW245" s="69"/>
      <c r="CX245" s="69">
        <v>1197.4899277333325</v>
      </c>
      <c r="CY245" s="69"/>
      <c r="CZ245" s="69">
        <v>1151.778444799999</v>
      </c>
      <c r="DA245" s="69"/>
      <c r="DB245" s="69">
        <v>1197.4899277333325</v>
      </c>
      <c r="DC245" s="69"/>
    </row>
    <row r="246" spans="1:107" s="70" customFormat="1" ht="26.25" customHeight="1">
      <c r="A246" s="1"/>
      <c r="B246" s="27"/>
      <c r="C246" s="59" t="s">
        <v>38</v>
      </c>
      <c r="D246" s="60">
        <f>ROW(C246)-13</f>
        <v>233</v>
      </c>
      <c r="E246" s="61" t="s">
        <v>544</v>
      </c>
      <c r="F246" s="61" t="s">
        <v>560</v>
      </c>
      <c r="G246" s="61" t="s">
        <v>561</v>
      </c>
      <c r="H246" s="61">
        <v>49</v>
      </c>
      <c r="I246" s="62" t="s">
        <v>547</v>
      </c>
      <c r="J246" s="63">
        <v>3</v>
      </c>
      <c r="K246" s="64">
        <v>1787.5511999999999</v>
      </c>
      <c r="L246" s="65">
        <v>104.22899892473738</v>
      </c>
      <c r="M246" s="66"/>
      <c r="N246" s="67">
        <v>104.22899892473738</v>
      </c>
      <c r="O246" s="67">
        <v>105.00618046971569</v>
      </c>
      <c r="P246" s="67">
        <v>0</v>
      </c>
      <c r="Q246" s="67">
        <v>0</v>
      </c>
      <c r="R246" s="67">
        <v>0</v>
      </c>
      <c r="S246" s="67">
        <v>104.34782608695654</v>
      </c>
      <c r="T246" s="67">
        <v>104.19002655650635</v>
      </c>
      <c r="U246" s="67">
        <v>104.16666666666667</v>
      </c>
      <c r="V246" s="68">
        <v>104.22454389592946</v>
      </c>
      <c r="W246" s="66"/>
      <c r="X246" s="67">
        <v>104.22454389592946</v>
      </c>
      <c r="Y246" s="67">
        <v>105.00618046971569</v>
      </c>
      <c r="Z246" s="67">
        <v>0</v>
      </c>
      <c r="AA246" s="67">
        <v>0</v>
      </c>
      <c r="AB246" s="67">
        <v>0</v>
      </c>
      <c r="AC246" s="67">
        <v>104.34782608695654</v>
      </c>
      <c r="AD246" s="67">
        <v>104.19002655650635</v>
      </c>
      <c r="AE246" s="67">
        <v>104.16666666666666</v>
      </c>
      <c r="AF246" s="69"/>
      <c r="AG246" s="69">
        <v>16.18</v>
      </c>
      <c r="AH246" s="69"/>
      <c r="AI246" s="69"/>
      <c r="AJ246" s="69"/>
      <c r="AK246" s="69">
        <v>2.07</v>
      </c>
      <c r="AL246" s="69"/>
      <c r="AM246" s="69"/>
      <c r="AN246" s="69">
        <v>33.89</v>
      </c>
      <c r="AO246" s="69">
        <v>600</v>
      </c>
      <c r="AP246" s="69"/>
      <c r="AQ246" s="69">
        <v>16.99</v>
      </c>
      <c r="AR246" s="69"/>
      <c r="AS246" s="69"/>
      <c r="AT246" s="69"/>
      <c r="AU246" s="69">
        <v>2.1600000000000006</v>
      </c>
      <c r="AV246" s="69"/>
      <c r="AW246" s="69"/>
      <c r="AX246" s="69">
        <v>35.31000000000001</v>
      </c>
      <c r="AY246" s="69">
        <v>624.9999999999999</v>
      </c>
      <c r="CA246" s="69">
        <v>46.3827</v>
      </c>
      <c r="CB246" s="69">
        <v>0</v>
      </c>
      <c r="CC246" s="69">
        <v>0</v>
      </c>
      <c r="CD246" s="69">
        <v>0</v>
      </c>
      <c r="CE246" s="69">
        <v>259.20000000000005</v>
      </c>
      <c r="CF246" s="69">
        <v>1106.9685</v>
      </c>
      <c r="CG246" s="69">
        <v>375</v>
      </c>
      <c r="CH246" s="69">
        <v>1787.5511999999999</v>
      </c>
      <c r="CI246" s="69">
        <v>1787.5511999999999</v>
      </c>
      <c r="CJ246" s="69"/>
      <c r="CK246" s="71">
        <v>1715.0229</v>
      </c>
      <c r="CL246" s="69"/>
      <c r="CM246" s="72">
        <f>IF((CK246-CL246)=0,0,(CI246-CJ246)/(CK246-CL246)*100)</f>
        <v>104.22899892473738</v>
      </c>
      <c r="CO246" s="69">
        <v>105</v>
      </c>
      <c r="CP246" s="69" t="s">
        <v>43</v>
      </c>
      <c r="CQ246" s="69">
        <v>105</v>
      </c>
      <c r="CR246" s="69">
        <v>2.5</v>
      </c>
      <c r="CS246" s="69">
        <v>107.5</v>
      </c>
      <c r="CV246" s="69">
        <v>793.50895999998</v>
      </c>
      <c r="CW246" s="69"/>
      <c r="CX246" s="69">
        <v>827.0310943333125</v>
      </c>
      <c r="CY246" s="69"/>
      <c r="CZ246" s="69">
        <v>793.50895999998</v>
      </c>
      <c r="DA246" s="69"/>
      <c r="DB246" s="69">
        <v>827.0310943333125</v>
      </c>
      <c r="DC246" s="69"/>
    </row>
    <row r="247" spans="1:107" s="70" customFormat="1" ht="26.25" customHeight="1">
      <c r="A247" s="1"/>
      <c r="B247" s="27"/>
      <c r="C247" s="59" t="s">
        <v>38</v>
      </c>
      <c r="D247" s="60">
        <f>ROW(C247)-13</f>
        <v>234</v>
      </c>
      <c r="E247" s="61" t="s">
        <v>544</v>
      </c>
      <c r="F247" s="61" t="s">
        <v>562</v>
      </c>
      <c r="G247" s="61" t="s">
        <v>563</v>
      </c>
      <c r="H247" s="61">
        <v>49</v>
      </c>
      <c r="I247" s="62" t="s">
        <v>547</v>
      </c>
      <c r="J247" s="63">
        <v>3</v>
      </c>
      <c r="K247" s="64">
        <v>1746.2087000000001</v>
      </c>
      <c r="L247" s="65">
        <v>104.2100980168014</v>
      </c>
      <c r="M247" s="66"/>
      <c r="N247" s="67">
        <v>104.2100980168014</v>
      </c>
      <c r="O247" s="67">
        <v>104.21229991575399</v>
      </c>
      <c r="P247" s="67">
        <v>0</v>
      </c>
      <c r="Q247" s="67">
        <v>0</v>
      </c>
      <c r="R247" s="67">
        <v>0</v>
      </c>
      <c r="S247" s="67">
        <v>104.34782608695654</v>
      </c>
      <c r="T247" s="67">
        <v>104.19002655650635</v>
      </c>
      <c r="U247" s="67">
        <v>104.16666666666667</v>
      </c>
      <c r="V247" s="68">
        <v>104.20561537372126</v>
      </c>
      <c r="W247" s="66"/>
      <c r="X247" s="67">
        <v>104.20561537372126</v>
      </c>
      <c r="Y247" s="67">
        <v>104.21229991575399</v>
      </c>
      <c r="Z247" s="67">
        <v>0</v>
      </c>
      <c r="AA247" s="67">
        <v>0</v>
      </c>
      <c r="AB247" s="67">
        <v>0</v>
      </c>
      <c r="AC247" s="67">
        <v>104.34782608695652</v>
      </c>
      <c r="AD247" s="67">
        <v>104.19002655650638</v>
      </c>
      <c r="AE247" s="67">
        <v>104.16666666666667</v>
      </c>
      <c r="AF247" s="69"/>
      <c r="AG247" s="69">
        <v>23.74</v>
      </c>
      <c r="AH247" s="69"/>
      <c r="AI247" s="69"/>
      <c r="AJ247" s="69"/>
      <c r="AK247" s="69">
        <v>2.0700000000000003</v>
      </c>
      <c r="AL247" s="69"/>
      <c r="AM247" s="69"/>
      <c r="AN247" s="69">
        <v>33.88999999999999</v>
      </c>
      <c r="AO247" s="69">
        <v>600</v>
      </c>
      <c r="AP247" s="69"/>
      <c r="AQ247" s="69">
        <v>24.73999999999999</v>
      </c>
      <c r="AR247" s="69"/>
      <c r="AS247" s="69"/>
      <c r="AT247" s="69"/>
      <c r="AU247" s="69">
        <v>2.16</v>
      </c>
      <c r="AV247" s="69"/>
      <c r="AW247" s="69"/>
      <c r="AX247" s="69">
        <v>35.31000000000001</v>
      </c>
      <c r="AY247" s="69">
        <v>625</v>
      </c>
      <c r="CA247" s="69">
        <v>67.5402</v>
      </c>
      <c r="CB247" s="69">
        <v>0</v>
      </c>
      <c r="CC247" s="69">
        <v>0</v>
      </c>
      <c r="CD247" s="69">
        <v>0</v>
      </c>
      <c r="CE247" s="69">
        <v>259.20000000000005</v>
      </c>
      <c r="CF247" s="69">
        <v>1106.9685</v>
      </c>
      <c r="CG247" s="69">
        <v>312.5</v>
      </c>
      <c r="CH247" s="69">
        <v>1746.2087000000001</v>
      </c>
      <c r="CI247" s="69">
        <v>1746.2087000000001</v>
      </c>
      <c r="CJ247" s="69"/>
      <c r="CK247" s="71">
        <v>1675.6616999999999</v>
      </c>
      <c r="CL247" s="69"/>
      <c r="CM247" s="72">
        <f>IF((CK247-CL247)=0,0,(CI247-CJ247)/(CK247-CL247)*100)</f>
        <v>104.2100980168014</v>
      </c>
      <c r="CO247" s="69">
        <v>105</v>
      </c>
      <c r="CP247" s="69" t="s">
        <v>43</v>
      </c>
      <c r="CQ247" s="69">
        <v>105</v>
      </c>
      <c r="CR247" s="69">
        <v>2.5</v>
      </c>
      <c r="CS247" s="69">
        <v>107.5</v>
      </c>
      <c r="CV247" s="69">
        <v>510.5483682800199</v>
      </c>
      <c r="CW247" s="69"/>
      <c r="CX247" s="69">
        <v>532.0200689466874</v>
      </c>
      <c r="CY247" s="69"/>
      <c r="CZ247" s="69">
        <v>510.5483682800199</v>
      </c>
      <c r="DA247" s="69"/>
      <c r="DB247" s="69">
        <v>532.0200689466874</v>
      </c>
      <c r="DC247" s="69"/>
    </row>
    <row r="248" spans="1:107" s="70" customFormat="1" ht="26.25" customHeight="1">
      <c r="A248" s="1"/>
      <c r="B248" s="27"/>
      <c r="C248" s="59" t="s">
        <v>38</v>
      </c>
      <c r="D248" s="60">
        <f>ROW(C248)-13</f>
        <v>235</v>
      </c>
      <c r="E248" s="61" t="s">
        <v>544</v>
      </c>
      <c r="F248" s="61" t="s">
        <v>564</v>
      </c>
      <c r="G248" s="61" t="s">
        <v>565</v>
      </c>
      <c r="H248" s="61">
        <v>49</v>
      </c>
      <c r="I248" s="62" t="s">
        <v>547</v>
      </c>
      <c r="J248" s="63">
        <v>3</v>
      </c>
      <c r="K248" s="64">
        <v>1808.7087000000001</v>
      </c>
      <c r="L248" s="65">
        <v>104.2085966406933</v>
      </c>
      <c r="M248" s="66"/>
      <c r="N248" s="67">
        <v>104.2085966406933</v>
      </c>
      <c r="O248" s="67">
        <v>104.21229991575399</v>
      </c>
      <c r="P248" s="67">
        <v>0</v>
      </c>
      <c r="Q248" s="67">
        <v>0</v>
      </c>
      <c r="R248" s="67">
        <v>0</v>
      </c>
      <c r="S248" s="67">
        <v>104.34782608695654</v>
      </c>
      <c r="T248" s="67">
        <v>104.19002655650635</v>
      </c>
      <c r="U248" s="67">
        <v>104.16666666666667</v>
      </c>
      <c r="V248" s="68">
        <v>104.20422498732853</v>
      </c>
      <c r="W248" s="66"/>
      <c r="X248" s="67">
        <v>104.20422498732853</v>
      </c>
      <c r="Y248" s="67">
        <v>104.212299915754</v>
      </c>
      <c r="Z248" s="67">
        <v>0</v>
      </c>
      <c r="AA248" s="67">
        <v>0</v>
      </c>
      <c r="AB248" s="67">
        <v>0</v>
      </c>
      <c r="AC248" s="67">
        <v>104.34782608695656</v>
      </c>
      <c r="AD248" s="67">
        <v>104.19002655650635</v>
      </c>
      <c r="AE248" s="67">
        <v>104.16666666666666</v>
      </c>
      <c r="AF248" s="69"/>
      <c r="AG248" s="69">
        <v>23.739999999999995</v>
      </c>
      <c r="AH248" s="69"/>
      <c r="AI248" s="69"/>
      <c r="AJ248" s="69"/>
      <c r="AK248" s="69">
        <v>2.07</v>
      </c>
      <c r="AL248" s="69"/>
      <c r="AM248" s="69"/>
      <c r="AN248" s="69">
        <v>33.89</v>
      </c>
      <c r="AO248" s="69">
        <v>600.0000000000001</v>
      </c>
      <c r="AP248" s="69"/>
      <c r="AQ248" s="69">
        <v>24.739999999999995</v>
      </c>
      <c r="AR248" s="69"/>
      <c r="AS248" s="69"/>
      <c r="AT248" s="69"/>
      <c r="AU248" s="69">
        <v>2.1600000000000006</v>
      </c>
      <c r="AV248" s="69"/>
      <c r="AW248" s="69"/>
      <c r="AX248" s="69">
        <v>35.31000000000001</v>
      </c>
      <c r="AY248" s="69">
        <v>625</v>
      </c>
      <c r="CA248" s="69">
        <v>67.5402</v>
      </c>
      <c r="CB248" s="69">
        <v>0</v>
      </c>
      <c r="CC248" s="69">
        <v>0</v>
      </c>
      <c r="CD248" s="69">
        <v>0</v>
      </c>
      <c r="CE248" s="69">
        <v>259.20000000000005</v>
      </c>
      <c r="CF248" s="69">
        <v>1106.9685</v>
      </c>
      <c r="CG248" s="69">
        <v>375</v>
      </c>
      <c r="CH248" s="69">
        <v>1808.7087000000001</v>
      </c>
      <c r="CI248" s="69">
        <v>1808.7087000000001</v>
      </c>
      <c r="CJ248" s="69"/>
      <c r="CK248" s="71">
        <v>1735.6616999999999</v>
      </c>
      <c r="CL248" s="69"/>
      <c r="CM248" s="72">
        <f>IF((CK248-CL248)=0,0,(CI248-CJ248)/(CK248-CL248)*100)</f>
        <v>104.2085966406933</v>
      </c>
      <c r="CO248" s="69">
        <v>105</v>
      </c>
      <c r="CP248" s="69" t="s">
        <v>43</v>
      </c>
      <c r="CQ248" s="69">
        <v>105</v>
      </c>
      <c r="CR248" s="69">
        <v>2.5</v>
      </c>
      <c r="CS248" s="69">
        <v>107.5</v>
      </c>
      <c r="CV248" s="69">
        <v>852.86913619998</v>
      </c>
      <c r="CW248" s="69"/>
      <c r="CX248" s="69">
        <v>888.7256735333125</v>
      </c>
      <c r="CY248" s="69"/>
      <c r="CZ248" s="69">
        <v>852.86913619998</v>
      </c>
      <c r="DA248" s="69"/>
      <c r="DB248" s="69">
        <v>888.7256735333125</v>
      </c>
      <c r="DC248" s="69"/>
    </row>
    <row r="249" spans="1:107" s="70" customFormat="1" ht="26.25" customHeight="1">
      <c r="A249" s="1"/>
      <c r="B249" s="27"/>
      <c r="C249" s="59" t="s">
        <v>38</v>
      </c>
      <c r="D249" s="60">
        <f>ROW(C249)-13</f>
        <v>236</v>
      </c>
      <c r="E249" s="61" t="s">
        <v>566</v>
      </c>
      <c r="F249" s="61" t="s">
        <v>567</v>
      </c>
      <c r="G249" s="61" t="s">
        <v>568</v>
      </c>
      <c r="H249" s="61">
        <v>28</v>
      </c>
      <c r="I249" s="62" t="s">
        <v>569</v>
      </c>
      <c r="J249" s="63">
        <v>3</v>
      </c>
      <c r="K249" s="64">
        <v>2898.6671600000004</v>
      </c>
      <c r="L249" s="65">
        <v>103.80167902863762</v>
      </c>
      <c r="M249" s="66"/>
      <c r="N249" s="67">
        <v>103.80167902863762</v>
      </c>
      <c r="O249" s="67">
        <v>105.00920810313077</v>
      </c>
      <c r="P249" s="67">
        <v>101.06920106920107</v>
      </c>
      <c r="Q249" s="67">
        <v>0</v>
      </c>
      <c r="R249" s="67">
        <v>104.24616267393488</v>
      </c>
      <c r="S249" s="67">
        <v>104.05405405405406</v>
      </c>
      <c r="T249" s="67">
        <v>104.14012738853503</v>
      </c>
      <c r="U249" s="67">
        <v>0</v>
      </c>
      <c r="V249" s="68">
        <v>102.9161556027469</v>
      </c>
      <c r="W249" s="66"/>
      <c r="X249" s="67">
        <v>102.9161556027469</v>
      </c>
      <c r="Y249" s="67">
        <v>104.98673574915654</v>
      </c>
      <c r="Z249" s="67">
        <v>101.06920106920107</v>
      </c>
      <c r="AA249" s="67">
        <v>0</v>
      </c>
      <c r="AB249" s="67">
        <v>98.70531085159622</v>
      </c>
      <c r="AC249" s="67">
        <v>104.05405405405406</v>
      </c>
      <c r="AD249" s="67">
        <v>104.13096732080858</v>
      </c>
      <c r="AE249" s="67">
        <v>104.21052631578947</v>
      </c>
      <c r="AF249" s="69"/>
      <c r="AG249" s="69">
        <v>27.184262699709816</v>
      </c>
      <c r="AH249" s="69">
        <v>33.67</v>
      </c>
      <c r="AI249" s="69"/>
      <c r="AJ249" s="69">
        <v>2364.010377170939</v>
      </c>
      <c r="AK249" s="69">
        <v>2.9600000000000004</v>
      </c>
      <c r="AL249" s="69"/>
      <c r="AM249" s="69">
        <v>4.402035733622091</v>
      </c>
      <c r="AN249" s="69">
        <v>36.59</v>
      </c>
      <c r="AO249" s="69">
        <v>475</v>
      </c>
      <c r="AP249" s="69"/>
      <c r="AQ249" s="69">
        <v>28.539870045900873</v>
      </c>
      <c r="AR249" s="69">
        <v>34.03</v>
      </c>
      <c r="AS249" s="69"/>
      <c r="AT249" s="69">
        <v>2333.403791350568</v>
      </c>
      <c r="AU249" s="69">
        <v>3.08</v>
      </c>
      <c r="AV249" s="69"/>
      <c r="AW249" s="69">
        <v>4.579588521927451</v>
      </c>
      <c r="AX249" s="69">
        <v>38.120000000000005</v>
      </c>
      <c r="AY249" s="69">
        <v>494.99999999999994</v>
      </c>
      <c r="CA249" s="69">
        <v>387.45090000000005</v>
      </c>
      <c r="CB249" s="69">
        <v>462.46770000000004</v>
      </c>
      <c r="CC249" s="69">
        <v>0</v>
      </c>
      <c r="CD249" s="69">
        <v>1538.27856</v>
      </c>
      <c r="CE249" s="69">
        <v>206.36</v>
      </c>
      <c r="CF249" s="69">
        <v>304.11</v>
      </c>
      <c r="CG249" s="69">
        <v>0</v>
      </c>
      <c r="CH249" s="69">
        <v>2898.6671600000004</v>
      </c>
      <c r="CI249" s="69">
        <v>2898.6671600000004</v>
      </c>
      <c r="CJ249" s="69"/>
      <c r="CK249" s="71">
        <v>2792.5050800000004</v>
      </c>
      <c r="CL249" s="69"/>
      <c r="CM249" s="72">
        <f>IF((CK249-CL249)=0,0,(CI249-CJ249)/(CK249-CL249)*100)</f>
        <v>103.80167902863762</v>
      </c>
      <c r="CO249" s="69">
        <v>105</v>
      </c>
      <c r="CP249" s="69" t="s">
        <v>43</v>
      </c>
      <c r="CQ249" s="69">
        <v>105</v>
      </c>
      <c r="CR249" s="69">
        <v>2.5</v>
      </c>
      <c r="CS249" s="69">
        <v>107.5</v>
      </c>
      <c r="CV249" s="69">
        <v>9139.730805914363</v>
      </c>
      <c r="CW249" s="69"/>
      <c r="CX249" s="69">
        <v>9406.259577887018</v>
      </c>
      <c r="CY249" s="69"/>
      <c r="CZ249" s="69">
        <v>9139.730805914363</v>
      </c>
      <c r="DA249" s="69"/>
      <c r="DB249" s="69">
        <v>9406.259577887018</v>
      </c>
      <c r="DC249" s="69"/>
    </row>
    <row r="250" spans="1:107" s="70" customFormat="1" ht="26.25" customHeight="1">
      <c r="A250" s="1"/>
      <c r="B250" s="27"/>
      <c r="C250" s="59" t="s">
        <v>38</v>
      </c>
      <c r="D250" s="60">
        <f>ROW(C250)-13</f>
        <v>237</v>
      </c>
      <c r="E250" s="61" t="s">
        <v>566</v>
      </c>
      <c r="F250" s="61" t="s">
        <v>570</v>
      </c>
      <c r="G250" s="61" t="s">
        <v>571</v>
      </c>
      <c r="H250" s="61">
        <v>28</v>
      </c>
      <c r="I250" s="62" t="s">
        <v>569</v>
      </c>
      <c r="J250" s="63">
        <v>3</v>
      </c>
      <c r="K250" s="64">
        <v>1808.946</v>
      </c>
      <c r="L250" s="65">
        <v>103.999333556516</v>
      </c>
      <c r="M250" s="66"/>
      <c r="N250" s="67">
        <v>103.999333556516</v>
      </c>
      <c r="O250" s="67">
        <v>103.07564422277642</v>
      </c>
      <c r="P250" s="67">
        <v>0</v>
      </c>
      <c r="Q250" s="67">
        <v>0</v>
      </c>
      <c r="R250" s="67">
        <v>0</v>
      </c>
      <c r="S250" s="67">
        <v>104.34782608695652</v>
      </c>
      <c r="T250" s="67">
        <v>104.18147034708936</v>
      </c>
      <c r="U250" s="67">
        <v>104.21052631578947</v>
      </c>
      <c r="V250" s="68">
        <v>104.17833146426945</v>
      </c>
      <c r="W250" s="66"/>
      <c r="X250" s="67">
        <v>104.17833146426945</v>
      </c>
      <c r="Y250" s="67">
        <v>103.07564422277639</v>
      </c>
      <c r="Z250" s="67">
        <v>0</v>
      </c>
      <c r="AA250" s="67">
        <v>0</v>
      </c>
      <c r="AB250" s="67">
        <v>0</v>
      </c>
      <c r="AC250" s="67">
        <v>104.34782608695654</v>
      </c>
      <c r="AD250" s="67">
        <v>104.18147034708936</v>
      </c>
      <c r="AE250" s="67">
        <v>104.21052631578947</v>
      </c>
      <c r="AF250" s="69"/>
      <c r="AG250" s="69">
        <v>24.06</v>
      </c>
      <c r="AH250" s="69"/>
      <c r="AI250" s="69"/>
      <c r="AJ250" s="69"/>
      <c r="AK250" s="69">
        <v>2.07</v>
      </c>
      <c r="AL250" s="69"/>
      <c r="AM250" s="69"/>
      <c r="AN250" s="69">
        <v>36.59</v>
      </c>
      <c r="AO250" s="69">
        <v>475.00000000000006</v>
      </c>
      <c r="AP250" s="69"/>
      <c r="AQ250" s="69">
        <v>24.799999999999997</v>
      </c>
      <c r="AR250" s="69"/>
      <c r="AS250" s="69"/>
      <c r="AT250" s="69"/>
      <c r="AU250" s="69">
        <v>2.16</v>
      </c>
      <c r="AV250" s="69"/>
      <c r="AW250" s="69"/>
      <c r="AX250" s="69">
        <v>38.12</v>
      </c>
      <c r="AY250" s="69">
        <v>494.99999999999994</v>
      </c>
      <c r="CA250" s="69">
        <v>320.664</v>
      </c>
      <c r="CB250" s="69">
        <v>0</v>
      </c>
      <c r="CC250" s="69">
        <v>0</v>
      </c>
      <c r="CD250" s="69">
        <v>0</v>
      </c>
      <c r="CE250" s="69">
        <v>144.72</v>
      </c>
      <c r="CF250" s="69">
        <v>1195.062</v>
      </c>
      <c r="CG250" s="69">
        <v>148.5</v>
      </c>
      <c r="CH250" s="69">
        <v>1808.946</v>
      </c>
      <c r="CI250" s="69">
        <v>1808.946</v>
      </c>
      <c r="CJ250" s="69"/>
      <c r="CK250" s="71">
        <v>1739.3823</v>
      </c>
      <c r="CL250" s="69"/>
      <c r="CM250" s="72">
        <f>IF((CK250-CL250)=0,0,(CI250-CJ250)/(CK250-CL250)*100)</f>
        <v>103.999333556516</v>
      </c>
      <c r="CO250" s="69">
        <v>105</v>
      </c>
      <c r="CP250" s="69" t="s">
        <v>43</v>
      </c>
      <c r="CQ250" s="69">
        <v>105</v>
      </c>
      <c r="CR250" s="69">
        <v>2.5</v>
      </c>
      <c r="CS250" s="69">
        <v>107.5</v>
      </c>
      <c r="CV250" s="69">
        <v>763.7113388333175</v>
      </c>
      <c r="CW250" s="69"/>
      <c r="CX250" s="69">
        <v>795.6217299999835</v>
      </c>
      <c r="CY250" s="69"/>
      <c r="CZ250" s="69">
        <v>763.7113388333175</v>
      </c>
      <c r="DA250" s="69"/>
      <c r="DB250" s="69">
        <v>795.6217299999835</v>
      </c>
      <c r="DC250" s="69"/>
    </row>
    <row r="251" spans="1:107" s="70" customFormat="1" ht="26.25" customHeight="1">
      <c r="A251" s="1"/>
      <c r="B251" s="27"/>
      <c r="C251" s="59" t="s">
        <v>38</v>
      </c>
      <c r="D251" s="60">
        <f>ROW(C251)-13</f>
        <v>238</v>
      </c>
      <c r="E251" s="61" t="s">
        <v>566</v>
      </c>
      <c r="F251" s="61" t="s">
        <v>572</v>
      </c>
      <c r="G251" s="61" t="s">
        <v>573</v>
      </c>
      <c r="H251" s="61">
        <v>28</v>
      </c>
      <c r="I251" s="62" t="s">
        <v>569</v>
      </c>
      <c r="J251" s="63">
        <v>3</v>
      </c>
      <c r="K251" s="64">
        <v>1583.9811</v>
      </c>
      <c r="L251" s="65">
        <v>104.98547782980496</v>
      </c>
      <c r="M251" s="66"/>
      <c r="N251" s="67">
        <v>104.98547782980496</v>
      </c>
      <c r="O251" s="67">
        <v>118.91691394658754</v>
      </c>
      <c r="P251" s="67">
        <v>0</v>
      </c>
      <c r="Q251" s="67">
        <v>0</v>
      </c>
      <c r="R251" s="67">
        <v>0</v>
      </c>
      <c r="S251" s="67">
        <v>104.34782608695652</v>
      </c>
      <c r="T251" s="67">
        <v>104.18147034708936</v>
      </c>
      <c r="U251" s="67">
        <v>104.21052631578947</v>
      </c>
      <c r="V251" s="68">
        <v>104.65629080948082</v>
      </c>
      <c r="W251" s="66"/>
      <c r="X251" s="67">
        <v>104.65629080948082</v>
      </c>
      <c r="Y251" s="67">
        <v>118.91691394658754</v>
      </c>
      <c r="Z251" s="67">
        <v>0</v>
      </c>
      <c r="AA251" s="67">
        <v>0</v>
      </c>
      <c r="AB251" s="67">
        <v>0</v>
      </c>
      <c r="AC251" s="67">
        <v>104.34782608695654</v>
      </c>
      <c r="AD251" s="67">
        <v>104.17215300787728</v>
      </c>
      <c r="AE251" s="67">
        <v>104.21052631578947</v>
      </c>
      <c r="AF251" s="69"/>
      <c r="AG251" s="69">
        <v>13.48</v>
      </c>
      <c r="AH251" s="69"/>
      <c r="AI251" s="69"/>
      <c r="AJ251" s="69"/>
      <c r="AK251" s="69">
        <v>2.07</v>
      </c>
      <c r="AL251" s="69"/>
      <c r="AM251" s="69">
        <v>4.230000000000001</v>
      </c>
      <c r="AN251" s="69">
        <v>36.59</v>
      </c>
      <c r="AO251" s="69">
        <v>475</v>
      </c>
      <c r="AP251" s="69"/>
      <c r="AQ251" s="69">
        <v>16.03</v>
      </c>
      <c r="AR251" s="69"/>
      <c r="AS251" s="69"/>
      <c r="AT251" s="69"/>
      <c r="AU251" s="69">
        <v>2.16</v>
      </c>
      <c r="AV251" s="69"/>
      <c r="AW251" s="69">
        <v>4.4</v>
      </c>
      <c r="AX251" s="69">
        <v>38.120000000000005</v>
      </c>
      <c r="AY251" s="69">
        <v>495</v>
      </c>
      <c r="CA251" s="69">
        <v>95.69910000000002</v>
      </c>
      <c r="CB251" s="69">
        <v>0</v>
      </c>
      <c r="CC251" s="69">
        <v>0</v>
      </c>
      <c r="CD251" s="69">
        <v>0</v>
      </c>
      <c r="CE251" s="69">
        <v>144.72</v>
      </c>
      <c r="CF251" s="69">
        <v>1195.062</v>
      </c>
      <c r="CG251" s="69">
        <v>148.5</v>
      </c>
      <c r="CH251" s="69">
        <v>1583.9811</v>
      </c>
      <c r="CI251" s="69">
        <v>1583.9811</v>
      </c>
      <c r="CJ251" s="69"/>
      <c r="CK251" s="71">
        <v>1508.7621000000001</v>
      </c>
      <c r="CL251" s="69"/>
      <c r="CM251" s="72">
        <f>IF((CK251-CL251)=0,0,(CI251-CJ251)/(CK251-CL251)*100)</f>
        <v>104.98547782980496</v>
      </c>
      <c r="CO251" s="69">
        <v>105</v>
      </c>
      <c r="CP251" s="69" t="s">
        <v>43</v>
      </c>
      <c r="CQ251" s="69">
        <v>105</v>
      </c>
      <c r="CR251" s="69">
        <v>2.5</v>
      </c>
      <c r="CS251" s="69">
        <v>107.5</v>
      </c>
      <c r="CV251" s="69">
        <v>602.7517105</v>
      </c>
      <c r="CW251" s="69"/>
      <c r="CX251" s="69">
        <v>630.8175829999999</v>
      </c>
      <c r="CY251" s="69"/>
      <c r="CZ251" s="69">
        <v>602.7517105</v>
      </c>
      <c r="DA251" s="69"/>
      <c r="DB251" s="69">
        <v>630.8175829999999</v>
      </c>
      <c r="DC251" s="69"/>
    </row>
    <row r="252" spans="1:107" s="70" customFormat="1" ht="26.25" customHeight="1">
      <c r="A252" s="1"/>
      <c r="B252" s="27"/>
      <c r="C252" s="59" t="s">
        <v>38</v>
      </c>
      <c r="D252" s="60">
        <f>ROW(C252)-13</f>
        <v>239</v>
      </c>
      <c r="E252" s="61" t="s">
        <v>566</v>
      </c>
      <c r="F252" s="61" t="s">
        <v>574</v>
      </c>
      <c r="G252" s="61" t="s">
        <v>575</v>
      </c>
      <c r="H252" s="61">
        <v>28</v>
      </c>
      <c r="I252" s="62" t="s">
        <v>569</v>
      </c>
      <c r="J252" s="63">
        <v>3</v>
      </c>
      <c r="K252" s="64">
        <v>1660.7268</v>
      </c>
      <c r="L252" s="65">
        <v>104.28202447909905</v>
      </c>
      <c r="M252" s="66"/>
      <c r="N252" s="67">
        <v>104.28202447909905</v>
      </c>
      <c r="O252" s="67">
        <v>104.99075785582255</v>
      </c>
      <c r="P252" s="67">
        <v>0</v>
      </c>
      <c r="Q252" s="67">
        <v>0</v>
      </c>
      <c r="R252" s="67">
        <v>0</v>
      </c>
      <c r="S252" s="67">
        <v>104.34782608695652</v>
      </c>
      <c r="T252" s="67">
        <v>104.18147034708936</v>
      </c>
      <c r="U252" s="67">
        <v>104.21052631578947</v>
      </c>
      <c r="V252" s="68">
        <v>104.2602536613567</v>
      </c>
      <c r="W252" s="66"/>
      <c r="X252" s="67">
        <v>104.2602536613567</v>
      </c>
      <c r="Y252" s="67">
        <v>104.99075785582255</v>
      </c>
      <c r="Z252" s="67">
        <v>0</v>
      </c>
      <c r="AA252" s="67">
        <v>0</v>
      </c>
      <c r="AB252" s="67">
        <v>0</v>
      </c>
      <c r="AC252" s="67">
        <v>104.34782608695654</v>
      </c>
      <c r="AD252" s="67">
        <v>104.18147034708936</v>
      </c>
      <c r="AE252" s="67">
        <v>104.21052631578948</v>
      </c>
      <c r="AF252" s="69"/>
      <c r="AG252" s="69">
        <v>21.64</v>
      </c>
      <c r="AH252" s="69"/>
      <c r="AI252" s="69"/>
      <c r="AJ252" s="69"/>
      <c r="AK252" s="69">
        <v>2.07</v>
      </c>
      <c r="AL252" s="69"/>
      <c r="AM252" s="69"/>
      <c r="AN252" s="69">
        <v>36.59</v>
      </c>
      <c r="AO252" s="69">
        <v>475</v>
      </c>
      <c r="AP252" s="69"/>
      <c r="AQ252" s="69">
        <v>22.72</v>
      </c>
      <c r="AR252" s="69"/>
      <c r="AS252" s="69"/>
      <c r="AT252" s="69"/>
      <c r="AU252" s="69">
        <v>2.16</v>
      </c>
      <c r="AV252" s="69"/>
      <c r="AW252" s="69"/>
      <c r="AX252" s="69">
        <v>38.12</v>
      </c>
      <c r="AY252" s="69">
        <v>495</v>
      </c>
      <c r="CA252" s="69">
        <v>172.4448</v>
      </c>
      <c r="CB252" s="69">
        <v>0</v>
      </c>
      <c r="CC252" s="69">
        <v>0</v>
      </c>
      <c r="CD252" s="69">
        <v>0</v>
      </c>
      <c r="CE252" s="69">
        <v>144.72</v>
      </c>
      <c r="CF252" s="69">
        <v>1195.062</v>
      </c>
      <c r="CG252" s="69">
        <v>148.5</v>
      </c>
      <c r="CH252" s="69">
        <v>1660.7268</v>
      </c>
      <c r="CI252" s="69">
        <v>1660.7268</v>
      </c>
      <c r="CJ252" s="69"/>
      <c r="CK252" s="71">
        <v>1592.5341</v>
      </c>
      <c r="CL252" s="69"/>
      <c r="CM252" s="72">
        <f>IF((CK252-CL252)=0,0,(CI252-CJ252)/(CK252-CL252)*100)</f>
        <v>104.28202447909905</v>
      </c>
      <c r="CO252" s="69">
        <v>105</v>
      </c>
      <c r="CP252" s="69" t="s">
        <v>43</v>
      </c>
      <c r="CQ252" s="69">
        <v>105</v>
      </c>
      <c r="CR252" s="69">
        <v>2.5</v>
      </c>
      <c r="CS252" s="69">
        <v>107.5</v>
      </c>
      <c r="CV252" s="69">
        <v>555.9111401</v>
      </c>
      <c r="CW252" s="69"/>
      <c r="CX252" s="69">
        <v>579.5943648</v>
      </c>
      <c r="CY252" s="69"/>
      <c r="CZ252" s="69">
        <v>555.9111401</v>
      </c>
      <c r="DA252" s="69"/>
      <c r="DB252" s="69">
        <v>579.5943648</v>
      </c>
      <c r="DC252" s="69"/>
    </row>
    <row r="253" spans="1:107" s="70" customFormat="1" ht="26.25" customHeight="1">
      <c r="A253" s="1"/>
      <c r="B253" s="27"/>
      <c r="C253" s="59" t="s">
        <v>38</v>
      </c>
      <c r="D253" s="60">
        <f>ROW(C253)-13</f>
        <v>240</v>
      </c>
      <c r="E253" s="61" t="s">
        <v>566</v>
      </c>
      <c r="F253" s="61" t="s">
        <v>576</v>
      </c>
      <c r="G253" s="61" t="s">
        <v>577</v>
      </c>
      <c r="H253" s="61">
        <v>28</v>
      </c>
      <c r="I253" s="62" t="s">
        <v>569</v>
      </c>
      <c r="J253" s="63">
        <v>3</v>
      </c>
      <c r="K253" s="64">
        <v>1744.7707799999998</v>
      </c>
      <c r="L253" s="65">
        <v>104.25284894143762</v>
      </c>
      <c r="M253" s="66"/>
      <c r="N253" s="67">
        <v>104.25284894143762</v>
      </c>
      <c r="O253" s="67">
        <v>104.6410891089109</v>
      </c>
      <c r="P253" s="67">
        <v>0</v>
      </c>
      <c r="Q253" s="67">
        <v>0</v>
      </c>
      <c r="R253" s="67">
        <v>0</v>
      </c>
      <c r="S253" s="67">
        <v>104.2</v>
      </c>
      <c r="T253" s="67">
        <v>104.18147034708936</v>
      </c>
      <c r="U253" s="67">
        <v>104.21052631578947</v>
      </c>
      <c r="V253" s="68">
        <v>104.21294877543032</v>
      </c>
      <c r="W253" s="66"/>
      <c r="X253" s="67">
        <v>104.21294877543032</v>
      </c>
      <c r="Y253" s="67">
        <v>104.6410891089109</v>
      </c>
      <c r="Z253" s="67">
        <v>0</v>
      </c>
      <c r="AA253" s="67">
        <v>0</v>
      </c>
      <c r="AB253" s="67">
        <v>0</v>
      </c>
      <c r="AC253" s="67">
        <v>104.20000000000003</v>
      </c>
      <c r="AD253" s="67">
        <v>104.19716653873945</v>
      </c>
      <c r="AE253" s="67">
        <v>104.21052631578947</v>
      </c>
      <c r="AF253" s="69"/>
      <c r="AG253" s="69">
        <v>32.31999999999999</v>
      </c>
      <c r="AH253" s="69"/>
      <c r="AI253" s="69"/>
      <c r="AJ253" s="69"/>
      <c r="AK253" s="69">
        <v>2.07</v>
      </c>
      <c r="AL253" s="69"/>
      <c r="AM253" s="69">
        <v>4.23</v>
      </c>
      <c r="AN253" s="69">
        <v>36.589999999999996</v>
      </c>
      <c r="AO253" s="69">
        <v>475</v>
      </c>
      <c r="AP253" s="69"/>
      <c r="AQ253" s="69">
        <v>33.81999999999999</v>
      </c>
      <c r="AR253" s="69"/>
      <c r="AS253" s="69"/>
      <c r="AT253" s="69"/>
      <c r="AU253" s="69">
        <v>2.1569400000000005</v>
      </c>
      <c r="AV253" s="69"/>
      <c r="AW253" s="69">
        <v>4.40766</v>
      </c>
      <c r="AX253" s="69">
        <v>38.12</v>
      </c>
      <c r="AY253" s="69">
        <v>495</v>
      </c>
      <c r="CA253" s="69">
        <v>256.6938</v>
      </c>
      <c r="CB253" s="69">
        <v>0</v>
      </c>
      <c r="CC253" s="69">
        <v>0</v>
      </c>
      <c r="CD253" s="69">
        <v>0</v>
      </c>
      <c r="CE253" s="69">
        <v>144.51498</v>
      </c>
      <c r="CF253" s="69">
        <v>1195.062</v>
      </c>
      <c r="CG253" s="69">
        <v>148.5</v>
      </c>
      <c r="CH253" s="69">
        <v>1744.7707799999998</v>
      </c>
      <c r="CI253" s="69">
        <v>1744.7707799999998</v>
      </c>
      <c r="CJ253" s="69"/>
      <c r="CK253" s="71">
        <v>1673.5953</v>
      </c>
      <c r="CL253" s="69"/>
      <c r="CM253" s="72">
        <f>IF((CK253-CL253)=0,0,(CI253-CJ253)/(CK253-CL253)*100)</f>
        <v>104.25284894143762</v>
      </c>
      <c r="CO253" s="69">
        <v>105</v>
      </c>
      <c r="CP253" s="69" t="s">
        <v>43</v>
      </c>
      <c r="CQ253" s="69">
        <v>105</v>
      </c>
      <c r="CR253" s="69">
        <v>2.5</v>
      </c>
      <c r="CS253" s="69">
        <v>107.5</v>
      </c>
      <c r="CV253" s="69">
        <v>1695.9141919</v>
      </c>
      <c r="CW253" s="69"/>
      <c r="CX253" s="69">
        <v>1767.3621880800001</v>
      </c>
      <c r="CY253" s="69"/>
      <c r="CZ253" s="69">
        <v>1695.9141919</v>
      </c>
      <c r="DA253" s="69"/>
      <c r="DB253" s="69">
        <v>1767.3621880800001</v>
      </c>
      <c r="DC253" s="69"/>
    </row>
    <row r="254" spans="1:107" s="70" customFormat="1" ht="26.25" customHeight="1">
      <c r="A254" s="1"/>
      <c r="B254" s="27"/>
      <c r="C254" s="59" t="s">
        <v>38</v>
      </c>
      <c r="D254" s="60">
        <f>ROW(C254)-13</f>
        <v>241</v>
      </c>
      <c r="E254" s="61" t="s">
        <v>566</v>
      </c>
      <c r="F254" s="61" t="s">
        <v>578</v>
      </c>
      <c r="G254" s="61" t="s">
        <v>579</v>
      </c>
      <c r="H254" s="61">
        <v>28</v>
      </c>
      <c r="I254" s="62" t="s">
        <v>569</v>
      </c>
      <c r="J254" s="63">
        <v>3</v>
      </c>
      <c r="K254" s="64">
        <v>4703.1428399999995</v>
      </c>
      <c r="L254" s="65">
        <v>102.07381341623794</v>
      </c>
      <c r="M254" s="66"/>
      <c r="N254" s="67">
        <v>102.07381341623794</v>
      </c>
      <c r="O254" s="67">
        <v>0</v>
      </c>
      <c r="P254" s="67">
        <v>0</v>
      </c>
      <c r="Q254" s="67">
        <v>0</v>
      </c>
      <c r="R254" s="67">
        <v>101.25104690117253</v>
      </c>
      <c r="S254" s="67">
        <v>104.34782608695652</v>
      </c>
      <c r="T254" s="67">
        <v>104.18147034708936</v>
      </c>
      <c r="U254" s="67">
        <v>0</v>
      </c>
      <c r="V254" s="68">
        <v>103.31305563914333</v>
      </c>
      <c r="W254" s="66"/>
      <c r="X254" s="67">
        <v>103.31305563914333</v>
      </c>
      <c r="Y254" s="67">
        <v>0</v>
      </c>
      <c r="Z254" s="67">
        <v>0</v>
      </c>
      <c r="AA254" s="67">
        <v>0</v>
      </c>
      <c r="AB254" s="67">
        <v>101.25104690117253</v>
      </c>
      <c r="AC254" s="67">
        <v>104.34782608695652</v>
      </c>
      <c r="AD254" s="67">
        <v>104.18147034708936</v>
      </c>
      <c r="AE254" s="67">
        <v>104.21052631578947</v>
      </c>
      <c r="AF254" s="69"/>
      <c r="AG254" s="69"/>
      <c r="AH254" s="69"/>
      <c r="AI254" s="69"/>
      <c r="AJ254" s="69">
        <v>1910.3999999999999</v>
      </c>
      <c r="AK254" s="69">
        <v>2.0700000000000003</v>
      </c>
      <c r="AL254" s="69"/>
      <c r="AM254" s="69"/>
      <c r="AN254" s="69">
        <v>36.59</v>
      </c>
      <c r="AO254" s="69">
        <v>475.00000000000006</v>
      </c>
      <c r="AP254" s="69"/>
      <c r="AQ254" s="69"/>
      <c r="AR254" s="69"/>
      <c r="AS254" s="69"/>
      <c r="AT254" s="69">
        <v>1934.3</v>
      </c>
      <c r="AU254" s="69">
        <v>2.16</v>
      </c>
      <c r="AV254" s="69"/>
      <c r="AW254" s="69"/>
      <c r="AX254" s="69">
        <v>38.12</v>
      </c>
      <c r="AY254" s="69">
        <v>495.00000000000006</v>
      </c>
      <c r="CA254" s="69">
        <v>0</v>
      </c>
      <c r="CB254" s="69">
        <v>0</v>
      </c>
      <c r="CC254" s="69">
        <v>0</v>
      </c>
      <c r="CD254" s="69">
        <v>3363.36084</v>
      </c>
      <c r="CE254" s="69">
        <v>144.72</v>
      </c>
      <c r="CF254" s="69">
        <v>1195.062</v>
      </c>
      <c r="CG254" s="69">
        <v>0</v>
      </c>
      <c r="CH254" s="69">
        <v>4703.1428399999995</v>
      </c>
      <c r="CI254" s="69">
        <v>4703.1428399999995</v>
      </c>
      <c r="CJ254" s="69"/>
      <c r="CK254" s="71">
        <v>4607.59002</v>
      </c>
      <c r="CL254" s="69"/>
      <c r="CM254" s="72">
        <f>IF((CK254-CL254)=0,0,(CI254-CJ254)/(CK254-CL254)*100)</f>
        <v>102.07381341623794</v>
      </c>
      <c r="CO254" s="69">
        <v>105</v>
      </c>
      <c r="CP254" s="69" t="s">
        <v>43</v>
      </c>
      <c r="CQ254" s="69">
        <v>105</v>
      </c>
      <c r="CR254" s="69">
        <v>2.5</v>
      </c>
      <c r="CS254" s="69">
        <v>107.5</v>
      </c>
      <c r="CV254" s="69">
        <v>918.6071286506825</v>
      </c>
      <c r="CW254" s="69"/>
      <c r="CX254" s="69">
        <v>949.0410939280166</v>
      </c>
      <c r="CY254" s="69"/>
      <c r="CZ254" s="69">
        <v>918.6071286506825</v>
      </c>
      <c r="DA254" s="69"/>
      <c r="DB254" s="69">
        <v>949.0410939280166</v>
      </c>
      <c r="DC254" s="69"/>
    </row>
    <row r="255" spans="1:107" s="70" customFormat="1" ht="26.25" customHeight="1">
      <c r="A255" s="1"/>
      <c r="B255" s="27"/>
      <c r="C255" s="59" t="s">
        <v>38</v>
      </c>
      <c r="D255" s="60">
        <f>ROW(C255)-13</f>
        <v>242</v>
      </c>
      <c r="E255" s="61" t="s">
        <v>566</v>
      </c>
      <c r="F255" s="61" t="s">
        <v>580</v>
      </c>
      <c r="G255" s="61" t="s">
        <v>581</v>
      </c>
      <c r="H255" s="61">
        <v>28</v>
      </c>
      <c r="I255" s="62" t="s">
        <v>569</v>
      </c>
      <c r="J255" s="63">
        <v>3</v>
      </c>
      <c r="K255" s="64">
        <v>4740.1457</v>
      </c>
      <c r="L255" s="65">
        <v>104.7131359990141</v>
      </c>
      <c r="M255" s="66"/>
      <c r="N255" s="67">
        <v>104.7131359990141</v>
      </c>
      <c r="O255" s="67">
        <v>104.42400350416116</v>
      </c>
      <c r="P255" s="67">
        <v>104.99835580401185</v>
      </c>
      <c r="Q255" s="67">
        <v>0</v>
      </c>
      <c r="R255" s="67">
        <v>104.9994524148505</v>
      </c>
      <c r="S255" s="67">
        <v>104.05405405405406</v>
      </c>
      <c r="T255" s="67">
        <v>104.18147034708936</v>
      </c>
      <c r="U255" s="67">
        <v>0</v>
      </c>
      <c r="V255" s="68">
        <v>104.45752997806983</v>
      </c>
      <c r="W255" s="66"/>
      <c r="X255" s="67">
        <v>104.45752997806983</v>
      </c>
      <c r="Y255" s="67">
        <v>104.42400350416119</v>
      </c>
      <c r="Z255" s="67">
        <v>104.99835580401182</v>
      </c>
      <c r="AA255" s="67">
        <v>0</v>
      </c>
      <c r="AB255" s="67">
        <v>104.9994524148505</v>
      </c>
      <c r="AC255" s="67">
        <v>104.05405405405406</v>
      </c>
      <c r="AD255" s="67">
        <v>104.14145307324341</v>
      </c>
      <c r="AE255" s="67">
        <v>104.21052631578947</v>
      </c>
      <c r="AF255" s="69"/>
      <c r="AG255" s="69">
        <v>22.83</v>
      </c>
      <c r="AH255" s="69">
        <v>30.410000000000004</v>
      </c>
      <c r="AI255" s="69"/>
      <c r="AJ255" s="69">
        <v>1460.9600000000003</v>
      </c>
      <c r="AK255" s="69">
        <v>2.9600000000000004</v>
      </c>
      <c r="AL255" s="69"/>
      <c r="AM255" s="69">
        <v>4.23</v>
      </c>
      <c r="AN255" s="69">
        <v>36.589999999999996</v>
      </c>
      <c r="AO255" s="69">
        <v>475.00000000000006</v>
      </c>
      <c r="AP255" s="69"/>
      <c r="AQ255" s="69">
        <v>23.839999999999996</v>
      </c>
      <c r="AR255" s="69">
        <v>31.93</v>
      </c>
      <c r="AS255" s="69"/>
      <c r="AT255" s="69">
        <v>1533.9999999999998</v>
      </c>
      <c r="AU255" s="69">
        <v>3.08</v>
      </c>
      <c r="AV255" s="69"/>
      <c r="AW255" s="69">
        <v>4.3999999999999995</v>
      </c>
      <c r="AX255" s="69">
        <v>38.12</v>
      </c>
      <c r="AY255" s="69">
        <v>495</v>
      </c>
      <c r="CA255" s="69">
        <v>308.2511999999999</v>
      </c>
      <c r="CB255" s="69">
        <v>412.85489999999993</v>
      </c>
      <c r="CC255" s="69">
        <v>0</v>
      </c>
      <c r="CD255" s="69">
        <v>2617.6176</v>
      </c>
      <c r="CE255" s="69">
        <v>206.36</v>
      </c>
      <c r="CF255" s="69">
        <v>1195.062</v>
      </c>
      <c r="CG255" s="69">
        <v>0</v>
      </c>
      <c r="CH255" s="69">
        <v>4740.1457</v>
      </c>
      <c r="CI255" s="69">
        <v>4740.1457</v>
      </c>
      <c r="CJ255" s="69"/>
      <c r="CK255" s="71">
        <v>4526.791844000001</v>
      </c>
      <c r="CL255" s="69"/>
      <c r="CM255" s="72">
        <f>IF((CK255-CL255)=0,0,(CI255-CJ255)/(CK255-CL255)*100)</f>
        <v>104.7131359990141</v>
      </c>
      <c r="CO255" s="69">
        <v>105</v>
      </c>
      <c r="CP255" s="69" t="s">
        <v>43</v>
      </c>
      <c r="CQ255" s="69">
        <v>105</v>
      </c>
      <c r="CR255" s="69">
        <v>2.5</v>
      </c>
      <c r="CS255" s="69">
        <v>107.5</v>
      </c>
      <c r="CV255" s="69">
        <v>2821.5032237874825</v>
      </c>
      <c r="CW255" s="69"/>
      <c r="CX255" s="69">
        <v>2947.2725758200163</v>
      </c>
      <c r="CY255" s="69"/>
      <c r="CZ255" s="69">
        <v>2821.5032237874825</v>
      </c>
      <c r="DA255" s="69"/>
      <c r="DB255" s="69">
        <v>2947.2725758200163</v>
      </c>
      <c r="DC255" s="69"/>
    </row>
    <row r="256" spans="1:107" s="70" customFormat="1" ht="26.25" customHeight="1">
      <c r="A256" s="1"/>
      <c r="B256" s="27"/>
      <c r="C256" s="59" t="s">
        <v>38</v>
      </c>
      <c r="D256" s="60">
        <f>ROW(C256)-13</f>
        <v>243</v>
      </c>
      <c r="E256" s="61" t="s">
        <v>566</v>
      </c>
      <c r="F256" s="61" t="s">
        <v>582</v>
      </c>
      <c r="G256" s="61" t="s">
        <v>583</v>
      </c>
      <c r="H256" s="61">
        <v>28</v>
      </c>
      <c r="I256" s="62" t="s">
        <v>569</v>
      </c>
      <c r="J256" s="63">
        <v>3</v>
      </c>
      <c r="K256" s="64">
        <v>5691.760992</v>
      </c>
      <c r="L256" s="65">
        <v>100.20923522411024</v>
      </c>
      <c r="M256" s="66"/>
      <c r="N256" s="67">
        <v>100.20923522411024</v>
      </c>
      <c r="O256" s="67">
        <v>105.02183406113537</v>
      </c>
      <c r="P256" s="67">
        <v>101.06920106920107</v>
      </c>
      <c r="Q256" s="67">
        <v>0</v>
      </c>
      <c r="R256" s="67">
        <v>98.45295941535771</v>
      </c>
      <c r="S256" s="67">
        <v>104.34782608695652</v>
      </c>
      <c r="T256" s="67">
        <v>104.18147034708936</v>
      </c>
      <c r="U256" s="67">
        <v>0</v>
      </c>
      <c r="V256" s="68">
        <v>101.76622887437912</v>
      </c>
      <c r="W256" s="66"/>
      <c r="X256" s="67">
        <v>101.76622887437912</v>
      </c>
      <c r="Y256" s="67">
        <v>105.02183406113537</v>
      </c>
      <c r="Z256" s="67">
        <v>101.0692010692011</v>
      </c>
      <c r="AA256" s="67">
        <v>0</v>
      </c>
      <c r="AB256" s="67">
        <v>98.45295941535768</v>
      </c>
      <c r="AC256" s="67">
        <v>104.34782608695652</v>
      </c>
      <c r="AD256" s="67">
        <v>104.18147034708936</v>
      </c>
      <c r="AE256" s="67">
        <v>104.21052631578948</v>
      </c>
      <c r="AF256" s="69"/>
      <c r="AG256" s="69">
        <v>27.479999999999997</v>
      </c>
      <c r="AH256" s="69">
        <v>33.67</v>
      </c>
      <c r="AI256" s="69"/>
      <c r="AJ256" s="69">
        <v>2474.8671999999997</v>
      </c>
      <c r="AK256" s="69">
        <v>2.07</v>
      </c>
      <c r="AL256" s="69"/>
      <c r="AM256" s="69"/>
      <c r="AN256" s="69">
        <v>36.589999999999996</v>
      </c>
      <c r="AO256" s="69">
        <v>475</v>
      </c>
      <c r="AP256" s="69"/>
      <c r="AQ256" s="69">
        <v>28.859999999999996</v>
      </c>
      <c r="AR256" s="69">
        <v>34.03</v>
      </c>
      <c r="AS256" s="69"/>
      <c r="AT256" s="69">
        <v>2436.58</v>
      </c>
      <c r="AU256" s="69">
        <v>2.16</v>
      </c>
      <c r="AV256" s="69"/>
      <c r="AW256" s="69"/>
      <c r="AX256" s="69">
        <v>38.12</v>
      </c>
      <c r="AY256" s="69">
        <v>495.00000000000006</v>
      </c>
      <c r="CA256" s="69">
        <v>243.28979999999999</v>
      </c>
      <c r="CB256" s="69">
        <v>411.4227000000001</v>
      </c>
      <c r="CC256" s="69">
        <v>0</v>
      </c>
      <c r="CD256" s="69">
        <v>3697.2664919999997</v>
      </c>
      <c r="CE256" s="69">
        <v>144.72</v>
      </c>
      <c r="CF256" s="69">
        <v>1195.062</v>
      </c>
      <c r="CG256" s="69">
        <v>0</v>
      </c>
      <c r="CH256" s="69">
        <v>5691.760992</v>
      </c>
      <c r="CI256" s="69">
        <v>5691.760992</v>
      </c>
      <c r="CJ256" s="69"/>
      <c r="CK256" s="71">
        <v>5679.8766892799995</v>
      </c>
      <c r="CL256" s="69"/>
      <c r="CM256" s="72">
        <f>IF((CK256-CL256)=0,0,(CI256-CJ256)/(CK256-CL256)*100)</f>
        <v>100.20923522411024</v>
      </c>
      <c r="CO256" s="69">
        <v>105</v>
      </c>
      <c r="CP256" s="69" t="s">
        <v>43</v>
      </c>
      <c r="CQ256" s="69">
        <v>105</v>
      </c>
      <c r="CR256" s="69">
        <v>2.5</v>
      </c>
      <c r="CS256" s="69">
        <v>107.5</v>
      </c>
      <c r="CV256" s="69">
        <v>1317.0709005976</v>
      </c>
      <c r="CW256" s="69"/>
      <c r="CX256" s="69">
        <v>1340.3333871399998</v>
      </c>
      <c r="CY256" s="69"/>
      <c r="CZ256" s="69">
        <v>1317.0709005976</v>
      </c>
      <c r="DA256" s="69"/>
      <c r="DB256" s="69">
        <v>1340.3333871399998</v>
      </c>
      <c r="DC256" s="69"/>
    </row>
    <row r="257" spans="1:107" s="70" customFormat="1" ht="26.25" customHeight="1">
      <c r="A257" s="1"/>
      <c r="B257" s="27"/>
      <c r="C257" s="59" t="s">
        <v>38</v>
      </c>
      <c r="D257" s="60">
        <f>ROW(C257)-13</f>
        <v>244</v>
      </c>
      <c r="E257" s="61" t="s">
        <v>566</v>
      </c>
      <c r="F257" s="61" t="s">
        <v>584</v>
      </c>
      <c r="G257" s="61" t="s">
        <v>585</v>
      </c>
      <c r="H257" s="61">
        <v>28</v>
      </c>
      <c r="I257" s="62" t="s">
        <v>569</v>
      </c>
      <c r="J257" s="63">
        <v>3</v>
      </c>
      <c r="K257" s="64">
        <v>3854.0328</v>
      </c>
      <c r="L257" s="65">
        <v>104.77096660833087</v>
      </c>
      <c r="M257" s="66"/>
      <c r="N257" s="67">
        <v>104.77096660833087</v>
      </c>
      <c r="O257" s="67">
        <v>103.33778371161546</v>
      </c>
      <c r="P257" s="67">
        <v>0</v>
      </c>
      <c r="Q257" s="67">
        <v>0</v>
      </c>
      <c r="R257" s="67">
        <v>105.28347589130274</v>
      </c>
      <c r="S257" s="67">
        <v>104.34782608695652</v>
      </c>
      <c r="T257" s="67">
        <v>104.18147034708936</v>
      </c>
      <c r="U257" s="67">
        <v>0</v>
      </c>
      <c r="V257" s="68">
        <v>104.26338404781524</v>
      </c>
      <c r="W257" s="66"/>
      <c r="X257" s="67">
        <v>104.26338404781524</v>
      </c>
      <c r="Y257" s="67">
        <v>103.33778371161549</v>
      </c>
      <c r="Z257" s="67">
        <v>0</v>
      </c>
      <c r="AA257" s="67">
        <v>0</v>
      </c>
      <c r="AB257" s="67">
        <v>105.28347589130274</v>
      </c>
      <c r="AC257" s="67">
        <v>104.34782608695654</v>
      </c>
      <c r="AD257" s="67">
        <v>104.18147034708933</v>
      </c>
      <c r="AE257" s="67">
        <v>104.21052631578948</v>
      </c>
      <c r="AF257" s="69"/>
      <c r="AG257" s="69">
        <v>29.960000000000004</v>
      </c>
      <c r="AH257" s="69"/>
      <c r="AI257" s="69"/>
      <c r="AJ257" s="69">
        <v>1321.0999999999997</v>
      </c>
      <c r="AK257" s="69">
        <v>2.07</v>
      </c>
      <c r="AL257" s="69"/>
      <c r="AM257" s="69"/>
      <c r="AN257" s="69">
        <v>36.59</v>
      </c>
      <c r="AO257" s="69">
        <v>475</v>
      </c>
      <c r="AP257" s="69"/>
      <c r="AQ257" s="69">
        <v>30.960000000000004</v>
      </c>
      <c r="AR257" s="69"/>
      <c r="AS257" s="69"/>
      <c r="AT257" s="69">
        <v>1390.9</v>
      </c>
      <c r="AU257" s="69">
        <v>2.16</v>
      </c>
      <c r="AV257" s="69"/>
      <c r="AW257" s="69"/>
      <c r="AX257" s="69">
        <v>38.12</v>
      </c>
      <c r="AY257" s="69">
        <v>495.00000000000006</v>
      </c>
      <c r="CA257" s="69">
        <v>260.9928</v>
      </c>
      <c r="CB257" s="69">
        <v>0</v>
      </c>
      <c r="CC257" s="69">
        <v>0</v>
      </c>
      <c r="CD257" s="69">
        <v>2253.2580000000003</v>
      </c>
      <c r="CE257" s="69">
        <v>144.72</v>
      </c>
      <c r="CF257" s="69">
        <v>1195.062</v>
      </c>
      <c r="CG257" s="69">
        <v>0</v>
      </c>
      <c r="CH257" s="69">
        <v>3854.0328</v>
      </c>
      <c r="CI257" s="69">
        <v>3854.0328</v>
      </c>
      <c r="CJ257" s="69"/>
      <c r="CK257" s="71">
        <v>3678.5313</v>
      </c>
      <c r="CL257" s="69"/>
      <c r="CM257" s="72">
        <f>IF((CK257-CL257)=0,0,(CI257-CJ257)/(CK257-CL257)*100)</f>
        <v>104.77096660833087</v>
      </c>
      <c r="CO257" s="69">
        <v>105</v>
      </c>
      <c r="CP257" s="69" t="s">
        <v>43</v>
      </c>
      <c r="CQ257" s="69">
        <v>105</v>
      </c>
      <c r="CR257" s="69">
        <v>2.5</v>
      </c>
      <c r="CS257" s="69">
        <v>107.5</v>
      </c>
      <c r="CV257" s="69">
        <v>624.4578258666825</v>
      </c>
      <c r="CW257" s="69"/>
      <c r="CX257" s="69">
        <v>651.0808612000164</v>
      </c>
      <c r="CY257" s="69"/>
      <c r="CZ257" s="69">
        <v>624.4578258666825</v>
      </c>
      <c r="DA257" s="69"/>
      <c r="DB257" s="69">
        <v>651.0808612000164</v>
      </c>
      <c r="DC257" s="69"/>
    </row>
    <row r="258" spans="1:107" s="70" customFormat="1" ht="26.25" customHeight="1">
      <c r="A258" s="1"/>
      <c r="B258" s="27"/>
      <c r="C258" s="59" t="s">
        <v>38</v>
      </c>
      <c r="D258" s="60">
        <f>ROW(C258)-13</f>
        <v>245</v>
      </c>
      <c r="E258" s="61" t="s">
        <v>566</v>
      </c>
      <c r="F258" s="61" t="s">
        <v>586</v>
      </c>
      <c r="G258" s="61" t="s">
        <v>587</v>
      </c>
      <c r="H258" s="61">
        <v>28</v>
      </c>
      <c r="I258" s="62" t="s">
        <v>569</v>
      </c>
      <c r="J258" s="63">
        <v>3</v>
      </c>
      <c r="K258" s="64">
        <v>1684.612365</v>
      </c>
      <c r="L258" s="65">
        <v>104.29306923594959</v>
      </c>
      <c r="M258" s="66"/>
      <c r="N258" s="67">
        <v>104.29306923594959</v>
      </c>
      <c r="O258" s="67">
        <v>105</v>
      </c>
      <c r="P258" s="67">
        <v>0</v>
      </c>
      <c r="Q258" s="67">
        <v>0</v>
      </c>
      <c r="R258" s="67">
        <v>0</v>
      </c>
      <c r="S258" s="67">
        <v>104.34782608695652</v>
      </c>
      <c r="T258" s="67">
        <v>104.18147034708936</v>
      </c>
      <c r="U258" s="67">
        <v>104.21052631578947</v>
      </c>
      <c r="V258" s="68">
        <v>104.16540160615553</v>
      </c>
      <c r="W258" s="66"/>
      <c r="X258" s="67">
        <v>104.16540160615553</v>
      </c>
      <c r="Y258" s="67">
        <v>104.5622551592053</v>
      </c>
      <c r="Z258" s="67">
        <v>0</v>
      </c>
      <c r="AA258" s="67">
        <v>0</v>
      </c>
      <c r="AB258" s="67">
        <v>0</v>
      </c>
      <c r="AC258" s="67">
        <v>104.34782608695654</v>
      </c>
      <c r="AD258" s="67">
        <v>104.09870346897212</v>
      </c>
      <c r="AE258" s="67">
        <v>104.21052631578948</v>
      </c>
      <c r="AF258" s="69"/>
      <c r="AG258" s="69">
        <v>17.511354523902682</v>
      </c>
      <c r="AH258" s="69"/>
      <c r="AI258" s="69"/>
      <c r="AJ258" s="69"/>
      <c r="AK258" s="69">
        <v>2.07</v>
      </c>
      <c r="AL258" s="69"/>
      <c r="AM258" s="69">
        <v>4.3111621966794385</v>
      </c>
      <c r="AN258" s="69">
        <v>36.59</v>
      </c>
      <c r="AO258" s="69">
        <v>475</v>
      </c>
      <c r="AP258" s="69"/>
      <c r="AQ258" s="69">
        <v>18.310267199116158</v>
      </c>
      <c r="AR258" s="69"/>
      <c r="AS258" s="69"/>
      <c r="AT258" s="69"/>
      <c r="AU258" s="69">
        <v>2.16</v>
      </c>
      <c r="AV258" s="69"/>
      <c r="AW258" s="69">
        <v>4.484725415070244</v>
      </c>
      <c r="AX258" s="69">
        <v>38.120000000000005</v>
      </c>
      <c r="AY258" s="69">
        <v>495.00000000000006</v>
      </c>
      <c r="CA258" s="69">
        <v>196.330365</v>
      </c>
      <c r="CB258" s="69">
        <v>0</v>
      </c>
      <c r="CC258" s="69">
        <v>0</v>
      </c>
      <c r="CD258" s="69">
        <v>0</v>
      </c>
      <c r="CE258" s="69">
        <v>144.72</v>
      </c>
      <c r="CF258" s="69">
        <v>1195.062</v>
      </c>
      <c r="CG258" s="69">
        <v>148.5</v>
      </c>
      <c r="CH258" s="69">
        <v>1684.612365</v>
      </c>
      <c r="CI258" s="69">
        <v>1684.612365</v>
      </c>
      <c r="CJ258" s="69"/>
      <c r="CK258" s="71">
        <v>1615.2678</v>
      </c>
      <c r="CL258" s="69"/>
      <c r="CM258" s="72">
        <f>IF((CK258-CL258)=0,0,(CI258-CJ258)/(CK258-CL258)*100)</f>
        <v>104.29306923594959</v>
      </c>
      <c r="CO258" s="69">
        <v>105</v>
      </c>
      <c r="CP258" s="69" t="s">
        <v>43</v>
      </c>
      <c r="CQ258" s="69">
        <v>105</v>
      </c>
      <c r="CR258" s="69">
        <v>2.5</v>
      </c>
      <c r="CS258" s="69">
        <v>107.5</v>
      </c>
      <c r="CV258" s="69">
        <v>1167.7247963666825</v>
      </c>
      <c r="CW258" s="69"/>
      <c r="CX258" s="69">
        <v>1216.3652237900167</v>
      </c>
      <c r="CY258" s="69"/>
      <c r="CZ258" s="69">
        <v>1167.7247963666825</v>
      </c>
      <c r="DA258" s="69"/>
      <c r="DB258" s="69">
        <v>1216.3652237900167</v>
      </c>
      <c r="DC258" s="69"/>
    </row>
    <row r="259" spans="1:107" s="70" customFormat="1" ht="26.25" customHeight="1">
      <c r="A259" s="1"/>
      <c r="B259" s="27"/>
      <c r="C259" s="59" t="s">
        <v>38</v>
      </c>
      <c r="D259" s="60">
        <f>ROW(C259)-13</f>
        <v>246</v>
      </c>
      <c r="E259" s="61" t="s">
        <v>588</v>
      </c>
      <c r="F259" s="61" t="s">
        <v>589</v>
      </c>
      <c r="G259" s="61" t="s">
        <v>590</v>
      </c>
      <c r="H259" s="61">
        <v>3</v>
      </c>
      <c r="I259" s="62" t="s">
        <v>591</v>
      </c>
      <c r="J259" s="63">
        <v>3</v>
      </c>
      <c r="K259" s="64">
        <v>5626.34772</v>
      </c>
      <c r="L259" s="65">
        <v>104.74684089387134</v>
      </c>
      <c r="M259" s="66"/>
      <c r="N259" s="67">
        <v>104.74684089387134</v>
      </c>
      <c r="O259" s="67">
        <v>104.35464888191446</v>
      </c>
      <c r="P259" s="67">
        <v>0</v>
      </c>
      <c r="Q259" s="67">
        <v>0</v>
      </c>
      <c r="R259" s="67">
        <v>105</v>
      </c>
      <c r="S259" s="67">
        <v>104.34782608695652</v>
      </c>
      <c r="T259" s="67">
        <v>104.18147034708936</v>
      </c>
      <c r="U259" s="67">
        <v>0</v>
      </c>
      <c r="V259" s="68">
        <v>101.46456281681897</v>
      </c>
      <c r="W259" s="66"/>
      <c r="X259" s="67">
        <v>101.46456281681897</v>
      </c>
      <c r="Y259" s="67">
        <v>104.3546488819145</v>
      </c>
      <c r="Z259" s="67">
        <v>0</v>
      </c>
      <c r="AA259" s="67">
        <v>0</v>
      </c>
      <c r="AB259" s="67">
        <v>105</v>
      </c>
      <c r="AC259" s="67">
        <v>104.34782608695652</v>
      </c>
      <c r="AD259" s="67">
        <v>104.18147034708936</v>
      </c>
      <c r="AE259" s="67">
        <v>100</v>
      </c>
      <c r="AF259" s="69"/>
      <c r="AG259" s="69">
        <v>25.489999999999995</v>
      </c>
      <c r="AH259" s="69"/>
      <c r="AI259" s="69"/>
      <c r="AJ259" s="69">
        <v>2276</v>
      </c>
      <c r="AK259" s="69">
        <v>2.0700000000000003</v>
      </c>
      <c r="AL259" s="69"/>
      <c r="AM259" s="69"/>
      <c r="AN259" s="69">
        <v>36.59</v>
      </c>
      <c r="AO259" s="69">
        <v>515</v>
      </c>
      <c r="AP259" s="69"/>
      <c r="AQ259" s="69">
        <v>26.6</v>
      </c>
      <c r="AR259" s="69"/>
      <c r="AS259" s="69"/>
      <c r="AT259" s="69">
        <v>2389.8000000000006</v>
      </c>
      <c r="AU259" s="69">
        <v>2.16</v>
      </c>
      <c r="AV259" s="69"/>
      <c r="AW259" s="69"/>
      <c r="AX259" s="69">
        <v>38.12</v>
      </c>
      <c r="AY259" s="69">
        <v>515</v>
      </c>
      <c r="CA259" s="69">
        <v>241.79399999999998</v>
      </c>
      <c r="CB259" s="69">
        <v>0</v>
      </c>
      <c r="CC259" s="69">
        <v>0</v>
      </c>
      <c r="CD259" s="69">
        <v>3755.33172</v>
      </c>
      <c r="CE259" s="69">
        <v>434.16</v>
      </c>
      <c r="CF259" s="69">
        <v>1195.062</v>
      </c>
      <c r="CG259" s="69">
        <v>0</v>
      </c>
      <c r="CH259" s="69">
        <v>5626.34772</v>
      </c>
      <c r="CI259" s="69">
        <v>5626.34772</v>
      </c>
      <c r="CJ259" s="69"/>
      <c r="CK259" s="71">
        <v>5371.377</v>
      </c>
      <c r="CL259" s="69"/>
      <c r="CM259" s="72">
        <f>IF((CK259-CL259)=0,0,(CI259-CJ259)/(CK259-CL259)*100)</f>
        <v>104.74684089387134</v>
      </c>
      <c r="CO259" s="69">
        <v>105</v>
      </c>
      <c r="CP259" s="69" t="s">
        <v>43</v>
      </c>
      <c r="CQ259" s="69">
        <v>105</v>
      </c>
      <c r="CR259" s="69">
        <v>2.5</v>
      </c>
      <c r="CS259" s="69">
        <v>107.5</v>
      </c>
      <c r="CV259" s="69">
        <v>608.4440174</v>
      </c>
      <c r="CW259" s="69"/>
      <c r="CX259" s="69">
        <v>617.3550622399999</v>
      </c>
      <c r="CY259" s="69"/>
      <c r="CZ259" s="69">
        <v>608.4440174</v>
      </c>
      <c r="DA259" s="69"/>
      <c r="DB259" s="69">
        <v>617.3550622399999</v>
      </c>
      <c r="DC259" s="69"/>
    </row>
    <row r="260" spans="1:107" s="70" customFormat="1" ht="26.25" customHeight="1">
      <c r="A260" s="1"/>
      <c r="B260" s="27"/>
      <c r="C260" s="59" t="s">
        <v>38</v>
      </c>
      <c r="D260" s="60">
        <f>ROW(C260)-13</f>
        <v>247</v>
      </c>
      <c r="E260" s="61" t="s">
        <v>588</v>
      </c>
      <c r="F260" s="61" t="s">
        <v>592</v>
      </c>
      <c r="G260" s="61" t="s">
        <v>593</v>
      </c>
      <c r="H260" s="61">
        <v>3</v>
      </c>
      <c r="I260" s="62" t="s">
        <v>591</v>
      </c>
      <c r="J260" s="63">
        <v>3</v>
      </c>
      <c r="K260" s="64">
        <v>2611.407</v>
      </c>
      <c r="L260" s="65">
        <v>102.9987853874957</v>
      </c>
      <c r="M260" s="66"/>
      <c r="N260" s="67">
        <v>102.9987853874957</v>
      </c>
      <c r="O260" s="67">
        <v>104.99474237644588</v>
      </c>
      <c r="P260" s="67">
        <v>0</v>
      </c>
      <c r="Q260" s="67">
        <v>0</v>
      </c>
      <c r="R260" s="67">
        <v>0</v>
      </c>
      <c r="S260" s="67">
        <v>104.34782608695652</v>
      </c>
      <c r="T260" s="67">
        <v>104.18147034708936</v>
      </c>
      <c r="U260" s="67">
        <v>100</v>
      </c>
      <c r="V260" s="68">
        <v>101.42976546310814</v>
      </c>
      <c r="W260" s="66"/>
      <c r="X260" s="67">
        <v>101.42976546310814</v>
      </c>
      <c r="Y260" s="67">
        <v>104.99641064856124</v>
      </c>
      <c r="Z260" s="67">
        <v>0</v>
      </c>
      <c r="AA260" s="67">
        <v>0</v>
      </c>
      <c r="AB260" s="67">
        <v>0</v>
      </c>
      <c r="AC260" s="67">
        <v>104.34782608695654</v>
      </c>
      <c r="AD260" s="67">
        <v>104.18147034708933</v>
      </c>
      <c r="AE260" s="67">
        <v>100</v>
      </c>
      <c r="AF260" s="69"/>
      <c r="AG260" s="69">
        <v>43.038186432190656</v>
      </c>
      <c r="AH260" s="69"/>
      <c r="AI260" s="69"/>
      <c r="AJ260" s="69"/>
      <c r="AK260" s="69">
        <v>2.07</v>
      </c>
      <c r="AL260" s="69"/>
      <c r="AM260" s="69"/>
      <c r="AN260" s="69">
        <v>36.589999999999996</v>
      </c>
      <c r="AO260" s="69">
        <v>515</v>
      </c>
      <c r="AP260" s="69"/>
      <c r="AQ260" s="69">
        <v>45.188550962036274</v>
      </c>
      <c r="AR260" s="69"/>
      <c r="AS260" s="69"/>
      <c r="AT260" s="69"/>
      <c r="AU260" s="69">
        <v>2.16</v>
      </c>
      <c r="AV260" s="69"/>
      <c r="AW260" s="69"/>
      <c r="AX260" s="69">
        <v>38.11999999999999</v>
      </c>
      <c r="AY260" s="69">
        <v>515</v>
      </c>
      <c r="CA260" s="69">
        <v>209.685</v>
      </c>
      <c r="CB260" s="69">
        <v>0</v>
      </c>
      <c r="CC260" s="69">
        <v>0</v>
      </c>
      <c r="CD260" s="69">
        <v>0</v>
      </c>
      <c r="CE260" s="69">
        <v>434.16</v>
      </c>
      <c r="CF260" s="69">
        <v>1195.062</v>
      </c>
      <c r="CG260" s="69">
        <v>772.5</v>
      </c>
      <c r="CH260" s="69">
        <v>2611.407</v>
      </c>
      <c r="CI260" s="69">
        <v>2611.407</v>
      </c>
      <c r="CJ260" s="69"/>
      <c r="CK260" s="71">
        <v>2535.3765000000003</v>
      </c>
      <c r="CL260" s="69"/>
      <c r="CM260" s="72">
        <f>IF((CK260-CL260)=0,0,(CI260-CJ260)/(CK260-CL260)*100)</f>
        <v>102.9987853874957</v>
      </c>
      <c r="CO260" s="69">
        <v>105</v>
      </c>
      <c r="CP260" s="69" t="s">
        <v>43</v>
      </c>
      <c r="CQ260" s="69">
        <v>105</v>
      </c>
      <c r="CR260" s="69">
        <v>2.5</v>
      </c>
      <c r="CS260" s="69">
        <v>107.5</v>
      </c>
      <c r="CV260" s="69">
        <v>1026.6364924</v>
      </c>
      <c r="CW260" s="69"/>
      <c r="CX260" s="69">
        <v>1041.3149864</v>
      </c>
      <c r="CY260" s="69"/>
      <c r="CZ260" s="69">
        <v>1026.6364924</v>
      </c>
      <c r="DA260" s="69"/>
      <c r="DB260" s="69">
        <v>1041.3149864</v>
      </c>
      <c r="DC260" s="69"/>
    </row>
    <row r="261" spans="1:107" s="70" customFormat="1" ht="26.25" customHeight="1">
      <c r="A261" s="1"/>
      <c r="B261" s="27"/>
      <c r="C261" s="59" t="s">
        <v>38</v>
      </c>
      <c r="D261" s="60">
        <f>ROW(C261)-13</f>
        <v>248</v>
      </c>
      <c r="E261" s="61" t="s">
        <v>588</v>
      </c>
      <c r="F261" s="61" t="s">
        <v>594</v>
      </c>
      <c r="G261" s="61" t="s">
        <v>595</v>
      </c>
      <c r="H261" s="61">
        <v>3</v>
      </c>
      <c r="I261" s="62" t="s">
        <v>591</v>
      </c>
      <c r="J261" s="63">
        <v>3</v>
      </c>
      <c r="K261" s="64">
        <v>4794.5196</v>
      </c>
      <c r="L261" s="65">
        <v>104.75408928949935</v>
      </c>
      <c r="M261" s="66"/>
      <c r="N261" s="67">
        <v>104.75408928949935</v>
      </c>
      <c r="O261" s="67">
        <v>104.63401790416009</v>
      </c>
      <c r="P261" s="67">
        <v>105.00922752438701</v>
      </c>
      <c r="Q261" s="67">
        <v>0</v>
      </c>
      <c r="R261" s="67">
        <v>104.99988440909934</v>
      </c>
      <c r="S261" s="67">
        <v>104.05405405405406</v>
      </c>
      <c r="T261" s="67">
        <v>104.1750301083902</v>
      </c>
      <c r="U261" s="67">
        <v>0</v>
      </c>
      <c r="V261" s="68">
        <v>102.20022895740382</v>
      </c>
      <c r="W261" s="66"/>
      <c r="X261" s="67">
        <v>102.20022895740382</v>
      </c>
      <c r="Y261" s="67">
        <v>104.63401790416009</v>
      </c>
      <c r="Z261" s="67">
        <v>105.00922752438701</v>
      </c>
      <c r="AA261" s="67">
        <v>0</v>
      </c>
      <c r="AB261" s="67">
        <v>104.99991214708642</v>
      </c>
      <c r="AC261" s="67">
        <v>104.06214784514505</v>
      </c>
      <c r="AD261" s="67">
        <v>104.17740895955757</v>
      </c>
      <c r="AE261" s="67">
        <v>100</v>
      </c>
      <c r="AF261" s="69"/>
      <c r="AG261" s="69">
        <v>37.98</v>
      </c>
      <c r="AH261" s="69">
        <v>37.93000000000001</v>
      </c>
      <c r="AI261" s="69"/>
      <c r="AJ261" s="69">
        <v>1734.8752370072605</v>
      </c>
      <c r="AK261" s="69">
        <v>2.92534717715769</v>
      </c>
      <c r="AL261" s="69"/>
      <c r="AM261" s="69"/>
      <c r="AN261" s="69">
        <v>28.239706197057348</v>
      </c>
      <c r="AO261" s="69">
        <v>515</v>
      </c>
      <c r="AP261" s="69"/>
      <c r="AQ261" s="69">
        <v>39.74000000000001</v>
      </c>
      <c r="AR261" s="69">
        <v>39.830000000000005</v>
      </c>
      <c r="AS261" s="69"/>
      <c r="AT261" s="69">
        <v>1821.6174747191806</v>
      </c>
      <c r="AU261" s="69">
        <v>3.0441791044776125</v>
      </c>
      <c r="AV261" s="69"/>
      <c r="AW261" s="69"/>
      <c r="AX261" s="69">
        <v>29.41939421388595</v>
      </c>
      <c r="AY261" s="69">
        <v>515</v>
      </c>
      <c r="CA261" s="69">
        <v>394.6182</v>
      </c>
      <c r="CB261" s="69">
        <v>395.51189999999997</v>
      </c>
      <c r="CC261" s="69">
        <v>0</v>
      </c>
      <c r="CD261" s="69">
        <v>2845.0305000000003</v>
      </c>
      <c r="CE261" s="69">
        <v>619.08</v>
      </c>
      <c r="CF261" s="69">
        <v>540.279</v>
      </c>
      <c r="CG261" s="69">
        <v>0</v>
      </c>
      <c r="CH261" s="69">
        <v>4794.5196</v>
      </c>
      <c r="CI261" s="69">
        <v>4794.5196</v>
      </c>
      <c r="CJ261" s="69"/>
      <c r="CK261" s="71">
        <v>4576.9283399999995</v>
      </c>
      <c r="CL261" s="69"/>
      <c r="CM261" s="72">
        <f>IF((CK261-CL261)=0,0,(CI261-CJ261)/(CK261-CL261)*100)</f>
        <v>104.75408928949935</v>
      </c>
      <c r="CO261" s="69">
        <v>105</v>
      </c>
      <c r="CP261" s="69" t="s">
        <v>43</v>
      </c>
      <c r="CQ261" s="69">
        <v>105</v>
      </c>
      <c r="CR261" s="69">
        <v>2.5</v>
      </c>
      <c r="CS261" s="69">
        <v>107.5</v>
      </c>
      <c r="CV261" s="69">
        <v>13710.379054000585</v>
      </c>
      <c r="CW261" s="69"/>
      <c r="CX261" s="69">
        <v>14012.038784116532</v>
      </c>
      <c r="CY261" s="69"/>
      <c r="CZ261" s="69">
        <v>13710.379054000585</v>
      </c>
      <c r="DA261" s="69"/>
      <c r="DB261" s="69">
        <v>14012.038784116532</v>
      </c>
      <c r="DC261" s="69"/>
    </row>
    <row r="262" spans="1:107" s="70" customFormat="1" ht="26.25" customHeight="1">
      <c r="A262" s="1"/>
      <c r="B262" s="27"/>
      <c r="C262" s="59" t="s">
        <v>38</v>
      </c>
      <c r="D262" s="60">
        <f>ROW(C262)-13</f>
        <v>249</v>
      </c>
      <c r="E262" s="61" t="s">
        <v>588</v>
      </c>
      <c r="F262" s="61" t="s">
        <v>596</v>
      </c>
      <c r="G262" s="61" t="s">
        <v>597</v>
      </c>
      <c r="H262" s="61">
        <v>3</v>
      </c>
      <c r="I262" s="62" t="s">
        <v>591</v>
      </c>
      <c r="J262" s="63">
        <v>3</v>
      </c>
      <c r="K262" s="64">
        <v>2324.1722</v>
      </c>
      <c r="L262" s="65">
        <v>103.25547866564</v>
      </c>
      <c r="M262" s="66"/>
      <c r="N262" s="67">
        <v>103.25547866564</v>
      </c>
      <c r="O262" s="67">
        <v>104.18107513360579</v>
      </c>
      <c r="P262" s="67">
        <v>0</v>
      </c>
      <c r="Q262" s="67">
        <v>0</v>
      </c>
      <c r="R262" s="67">
        <v>0</v>
      </c>
      <c r="S262" s="67">
        <v>104.34782608695652</v>
      </c>
      <c r="T262" s="67">
        <v>104.18147034708936</v>
      </c>
      <c r="U262" s="67">
        <v>100</v>
      </c>
      <c r="V262" s="68">
        <v>101.38560967445463</v>
      </c>
      <c r="W262" s="66"/>
      <c r="X262" s="67">
        <v>101.38560967445463</v>
      </c>
      <c r="Y262" s="67">
        <v>104.18753228709856</v>
      </c>
      <c r="Z262" s="67">
        <v>0</v>
      </c>
      <c r="AA262" s="67">
        <v>0</v>
      </c>
      <c r="AB262" s="67">
        <v>105.00000000000003</v>
      </c>
      <c r="AC262" s="67">
        <v>104.34782608695652</v>
      </c>
      <c r="AD262" s="67">
        <v>104.18147034708936</v>
      </c>
      <c r="AE262" s="67">
        <v>100</v>
      </c>
      <c r="AF262" s="69"/>
      <c r="AG262" s="69">
        <v>32.19501015302052</v>
      </c>
      <c r="AH262" s="69"/>
      <c r="AI262" s="69"/>
      <c r="AJ262" s="69">
        <v>2276</v>
      </c>
      <c r="AK262" s="69">
        <v>2.0700000000000003</v>
      </c>
      <c r="AL262" s="69"/>
      <c r="AM262" s="69"/>
      <c r="AN262" s="69">
        <v>36.589999999999996</v>
      </c>
      <c r="AO262" s="69">
        <v>515</v>
      </c>
      <c r="AP262" s="69"/>
      <c r="AQ262" s="69">
        <v>33.54318659801291</v>
      </c>
      <c r="AR262" s="69"/>
      <c r="AS262" s="69"/>
      <c r="AT262" s="69">
        <v>2389.8000000000006</v>
      </c>
      <c r="AU262" s="69">
        <v>2.16</v>
      </c>
      <c r="AV262" s="69"/>
      <c r="AW262" s="69"/>
      <c r="AX262" s="69">
        <v>38.12</v>
      </c>
      <c r="AY262" s="69">
        <v>515</v>
      </c>
      <c r="CA262" s="69">
        <v>179.9502</v>
      </c>
      <c r="CB262" s="69">
        <v>0</v>
      </c>
      <c r="CC262" s="69">
        <v>0</v>
      </c>
      <c r="CD262" s="69">
        <v>0</v>
      </c>
      <c r="CE262" s="69">
        <v>434.16</v>
      </c>
      <c r="CF262" s="69">
        <v>1195.062</v>
      </c>
      <c r="CG262" s="69">
        <v>515</v>
      </c>
      <c r="CH262" s="69">
        <v>2324.1722</v>
      </c>
      <c r="CI262" s="69">
        <v>2324.1722</v>
      </c>
      <c r="CJ262" s="69"/>
      <c r="CK262" s="71">
        <v>2250.8948</v>
      </c>
      <c r="CL262" s="69"/>
      <c r="CM262" s="72">
        <f>IF((CK262-CL262)=0,0,(CI262-CJ262)/(CK262-CL262)*100)</f>
        <v>103.25547866564</v>
      </c>
      <c r="CO262" s="69">
        <v>105</v>
      </c>
      <c r="CP262" s="69" t="s">
        <v>43</v>
      </c>
      <c r="CQ262" s="69">
        <v>105</v>
      </c>
      <c r="CR262" s="69">
        <v>2.5</v>
      </c>
      <c r="CS262" s="69">
        <v>107.5</v>
      </c>
      <c r="CV262" s="69">
        <v>461.56163730000003</v>
      </c>
      <c r="CW262" s="69"/>
      <c r="CX262" s="69">
        <v>467.95708</v>
      </c>
      <c r="CY262" s="69"/>
      <c r="CZ262" s="69">
        <v>461.56163730000003</v>
      </c>
      <c r="DA262" s="69"/>
      <c r="DB262" s="69">
        <v>467.95708</v>
      </c>
      <c r="DC262" s="69"/>
    </row>
    <row r="263" spans="1:107" s="70" customFormat="1" ht="26.25" customHeight="1">
      <c r="A263" s="1"/>
      <c r="B263" s="27"/>
      <c r="C263" s="59" t="s">
        <v>38</v>
      </c>
      <c r="D263" s="60">
        <f>ROW(C263)-13</f>
        <v>250</v>
      </c>
      <c r="E263" s="61" t="s">
        <v>588</v>
      </c>
      <c r="F263" s="61" t="s">
        <v>598</v>
      </c>
      <c r="G263" s="61" t="s">
        <v>599</v>
      </c>
      <c r="H263" s="61">
        <v>3</v>
      </c>
      <c r="I263" s="62" t="s">
        <v>591</v>
      </c>
      <c r="J263" s="63">
        <v>3</v>
      </c>
      <c r="K263" s="64">
        <v>5602.1442</v>
      </c>
      <c r="L263" s="65">
        <v>104.58966468176949</v>
      </c>
      <c r="M263" s="66"/>
      <c r="N263" s="67">
        <v>104.58966468176949</v>
      </c>
      <c r="O263" s="67">
        <v>105.00381000762007</v>
      </c>
      <c r="P263" s="67">
        <v>0</v>
      </c>
      <c r="Q263" s="67">
        <v>0</v>
      </c>
      <c r="R263" s="67">
        <v>104.70701248799233</v>
      </c>
      <c r="S263" s="67">
        <v>104.34782608695652</v>
      </c>
      <c r="T263" s="67">
        <v>104.18147034708936</v>
      </c>
      <c r="U263" s="67">
        <v>0</v>
      </c>
      <c r="V263" s="68">
        <v>101.71061174925708</v>
      </c>
      <c r="W263" s="66"/>
      <c r="X263" s="67">
        <v>101.71061174925708</v>
      </c>
      <c r="Y263" s="67">
        <v>105.00381000762002</v>
      </c>
      <c r="Z263" s="67">
        <v>0</v>
      </c>
      <c r="AA263" s="67">
        <v>0</v>
      </c>
      <c r="AB263" s="67">
        <v>104.70701248799233</v>
      </c>
      <c r="AC263" s="67">
        <v>104.34782608695652</v>
      </c>
      <c r="AD263" s="67">
        <v>104.18147034708936</v>
      </c>
      <c r="AE263" s="67">
        <v>100</v>
      </c>
      <c r="AF263" s="69"/>
      <c r="AG263" s="69">
        <v>39.37</v>
      </c>
      <c r="AH263" s="69"/>
      <c r="AI263" s="69"/>
      <c r="AJ263" s="69">
        <v>2404.71</v>
      </c>
      <c r="AK263" s="69">
        <v>2.07</v>
      </c>
      <c r="AL263" s="69"/>
      <c r="AM263" s="69"/>
      <c r="AN263" s="69">
        <v>36.59</v>
      </c>
      <c r="AO263" s="69">
        <v>515</v>
      </c>
      <c r="AP263" s="69"/>
      <c r="AQ263" s="69">
        <v>41.34</v>
      </c>
      <c r="AR263" s="69"/>
      <c r="AS263" s="69"/>
      <c r="AT263" s="69">
        <v>2517.9</v>
      </c>
      <c r="AU263" s="69">
        <v>2.16</v>
      </c>
      <c r="AV263" s="69"/>
      <c r="AW263" s="69"/>
      <c r="AX263" s="69">
        <v>38.120000000000005</v>
      </c>
      <c r="AY263" s="69">
        <v>515</v>
      </c>
      <c r="CA263" s="69">
        <v>437.79060000000004</v>
      </c>
      <c r="CB263" s="69">
        <v>0</v>
      </c>
      <c r="CC263" s="69">
        <v>0</v>
      </c>
      <c r="CD263" s="69">
        <v>3535.1316</v>
      </c>
      <c r="CE263" s="69">
        <v>434.16</v>
      </c>
      <c r="CF263" s="69">
        <v>1195.062</v>
      </c>
      <c r="CG263" s="69">
        <v>0</v>
      </c>
      <c r="CH263" s="69">
        <v>5602.1442</v>
      </c>
      <c r="CI263" s="69">
        <v>5602.1442</v>
      </c>
      <c r="CJ263" s="69"/>
      <c r="CK263" s="71">
        <v>5356.307639999999</v>
      </c>
      <c r="CL263" s="69"/>
      <c r="CM263" s="72">
        <f>IF((CK263-CL263)=0,0,(CI263-CJ263)/(CK263-CL263)*100)</f>
        <v>104.58966468176949</v>
      </c>
      <c r="CO263" s="69">
        <v>105</v>
      </c>
      <c r="CP263" s="69" t="s">
        <v>43</v>
      </c>
      <c r="CQ263" s="69">
        <v>105</v>
      </c>
      <c r="CR263" s="69">
        <v>2.5</v>
      </c>
      <c r="CS263" s="69">
        <v>107.5</v>
      </c>
      <c r="CV263" s="69">
        <v>2075.1979036400803</v>
      </c>
      <c r="CW263" s="69"/>
      <c r="CX263" s="69">
        <v>2110.696482800084</v>
      </c>
      <c r="CY263" s="69"/>
      <c r="CZ263" s="69">
        <v>2075.1979036400803</v>
      </c>
      <c r="DA263" s="69"/>
      <c r="DB263" s="69">
        <v>2110.696482800084</v>
      </c>
      <c r="DC263" s="69"/>
    </row>
    <row r="264" spans="1:107" s="70" customFormat="1" ht="26.25" customHeight="1">
      <c r="A264" s="1"/>
      <c r="B264" s="27"/>
      <c r="C264" s="59" t="s">
        <v>38</v>
      </c>
      <c r="D264" s="60">
        <f>ROW(C264)-13</f>
        <v>251</v>
      </c>
      <c r="E264" s="61" t="s">
        <v>588</v>
      </c>
      <c r="F264" s="61" t="s">
        <v>600</v>
      </c>
      <c r="G264" s="61" t="s">
        <v>601</v>
      </c>
      <c r="H264" s="61">
        <v>3</v>
      </c>
      <c r="I264" s="62" t="s">
        <v>591</v>
      </c>
      <c r="J264" s="63">
        <v>3</v>
      </c>
      <c r="K264" s="64">
        <v>6436.1067</v>
      </c>
      <c r="L264" s="65">
        <v>103.81475142190868</v>
      </c>
      <c r="M264" s="66"/>
      <c r="N264" s="67">
        <v>103.81475142190868</v>
      </c>
      <c r="O264" s="67">
        <v>105.01242750621374</v>
      </c>
      <c r="P264" s="67">
        <v>0</v>
      </c>
      <c r="Q264" s="67">
        <v>0</v>
      </c>
      <c r="R264" s="67">
        <v>103.63331698545039</v>
      </c>
      <c r="S264" s="67">
        <v>104.34782608695652</v>
      </c>
      <c r="T264" s="67">
        <v>104.18147034708936</v>
      </c>
      <c r="U264" s="67">
        <v>0</v>
      </c>
      <c r="V264" s="68">
        <v>101.41259793325258</v>
      </c>
      <c r="W264" s="66"/>
      <c r="X264" s="67">
        <v>101.41259793325258</v>
      </c>
      <c r="Y264" s="67">
        <v>105.0107991360691</v>
      </c>
      <c r="Z264" s="67">
        <v>0</v>
      </c>
      <c r="AA264" s="67">
        <v>0</v>
      </c>
      <c r="AB264" s="67">
        <v>103.63331698545038</v>
      </c>
      <c r="AC264" s="67">
        <v>104.34782608695656</v>
      </c>
      <c r="AD264" s="67">
        <v>104.18147034708937</v>
      </c>
      <c r="AE264" s="67">
        <v>100</v>
      </c>
      <c r="AF264" s="69"/>
      <c r="AG264" s="69">
        <v>23.150000000000006</v>
      </c>
      <c r="AH264" s="69"/>
      <c r="AI264" s="69"/>
      <c r="AJ264" s="69">
        <v>2446.8000000000006</v>
      </c>
      <c r="AK264" s="69">
        <v>2.07</v>
      </c>
      <c r="AL264" s="69"/>
      <c r="AM264" s="69"/>
      <c r="AN264" s="69">
        <v>36.589999999999996</v>
      </c>
      <c r="AO264" s="69">
        <v>515</v>
      </c>
      <c r="AP264" s="69"/>
      <c r="AQ264" s="69">
        <v>24.310000000000002</v>
      </c>
      <c r="AR264" s="69"/>
      <c r="AS264" s="69"/>
      <c r="AT264" s="69">
        <v>2535.7000000000003</v>
      </c>
      <c r="AU264" s="69">
        <v>2.1600000000000006</v>
      </c>
      <c r="AV264" s="69"/>
      <c r="AW264" s="69"/>
      <c r="AX264" s="69">
        <v>38.120000000000005</v>
      </c>
      <c r="AY264" s="69">
        <v>515</v>
      </c>
      <c r="CA264" s="69">
        <v>151.3395</v>
      </c>
      <c r="CB264" s="69">
        <v>0</v>
      </c>
      <c r="CC264" s="69">
        <v>0</v>
      </c>
      <c r="CD264" s="69">
        <v>4655.5452000000005</v>
      </c>
      <c r="CE264" s="69">
        <v>434.16</v>
      </c>
      <c r="CF264" s="69">
        <v>1195.062</v>
      </c>
      <c r="CG264" s="69">
        <v>0</v>
      </c>
      <c r="CH264" s="69">
        <v>6436.1067</v>
      </c>
      <c r="CI264" s="69">
        <v>6436.1067</v>
      </c>
      <c r="CJ264" s="69"/>
      <c r="CK264" s="71">
        <v>6199.607099999999</v>
      </c>
      <c r="CL264" s="69"/>
      <c r="CM264" s="72">
        <f>IF((CK264-CL264)=0,0,(CI264-CJ264)/(CK264-CL264)*100)</f>
        <v>103.81475142190868</v>
      </c>
      <c r="CO264" s="69">
        <v>105</v>
      </c>
      <c r="CP264" s="69" t="s">
        <v>43</v>
      </c>
      <c r="CQ264" s="69">
        <v>105</v>
      </c>
      <c r="CR264" s="69">
        <v>2.5</v>
      </c>
      <c r="CS264" s="69">
        <v>107.5</v>
      </c>
      <c r="CV264" s="69">
        <v>771.8765052199999</v>
      </c>
      <c r="CW264" s="69"/>
      <c r="CX264" s="69">
        <v>782.78001678</v>
      </c>
      <c r="CY264" s="69"/>
      <c r="CZ264" s="69">
        <v>771.8765052199999</v>
      </c>
      <c r="DA264" s="69"/>
      <c r="DB264" s="69">
        <v>782.78001678</v>
      </c>
      <c r="DC264" s="69"/>
    </row>
    <row r="265" spans="1:107" s="70" customFormat="1" ht="26.25" customHeight="1">
      <c r="A265" s="1"/>
      <c r="B265" s="27"/>
      <c r="C265" s="59" t="s">
        <v>38</v>
      </c>
      <c r="D265" s="60">
        <f>ROW(C265)-13</f>
        <v>252</v>
      </c>
      <c r="E265" s="61" t="s">
        <v>588</v>
      </c>
      <c r="F265" s="61" t="s">
        <v>602</v>
      </c>
      <c r="G265" s="61" t="s">
        <v>603</v>
      </c>
      <c r="H265" s="61">
        <v>3</v>
      </c>
      <c r="I265" s="62" t="s">
        <v>591</v>
      </c>
      <c r="J265" s="63">
        <v>3</v>
      </c>
      <c r="K265" s="64">
        <v>4444.9587</v>
      </c>
      <c r="L265" s="65">
        <v>103.95436246489052</v>
      </c>
      <c r="M265" s="66"/>
      <c r="N265" s="67">
        <v>103.95436246489052</v>
      </c>
      <c r="O265" s="67">
        <v>104.99379652605461</v>
      </c>
      <c r="P265" s="67">
        <v>0</v>
      </c>
      <c r="Q265" s="67">
        <v>0</v>
      </c>
      <c r="R265" s="67">
        <v>103.71840028534487</v>
      </c>
      <c r="S265" s="67">
        <v>104.34782608695652</v>
      </c>
      <c r="T265" s="67">
        <v>104.18147034708936</v>
      </c>
      <c r="U265" s="67">
        <v>0</v>
      </c>
      <c r="V265" s="68">
        <v>101.5819282369356</v>
      </c>
      <c r="W265" s="66"/>
      <c r="X265" s="67">
        <v>101.5819282369356</v>
      </c>
      <c r="Y265" s="67">
        <v>104.99379652605461</v>
      </c>
      <c r="Z265" s="67">
        <v>0</v>
      </c>
      <c r="AA265" s="67">
        <v>0</v>
      </c>
      <c r="AB265" s="67">
        <v>103.71840028534487</v>
      </c>
      <c r="AC265" s="67">
        <v>104.34782608695654</v>
      </c>
      <c r="AD265" s="67">
        <v>104.18147034708936</v>
      </c>
      <c r="AE265" s="67">
        <v>100</v>
      </c>
      <c r="AF265" s="69"/>
      <c r="AG265" s="69">
        <v>32.239999999999995</v>
      </c>
      <c r="AH265" s="69"/>
      <c r="AI265" s="69"/>
      <c r="AJ265" s="69">
        <v>2242.8999999999996</v>
      </c>
      <c r="AK265" s="69">
        <v>2.07</v>
      </c>
      <c r="AL265" s="69"/>
      <c r="AM265" s="69"/>
      <c r="AN265" s="69">
        <v>36.59</v>
      </c>
      <c r="AO265" s="69">
        <v>515</v>
      </c>
      <c r="AP265" s="69"/>
      <c r="AQ265" s="69">
        <v>33.85</v>
      </c>
      <c r="AR265" s="69"/>
      <c r="AS265" s="69"/>
      <c r="AT265" s="69">
        <v>2326.3</v>
      </c>
      <c r="AU265" s="69">
        <v>2.1600000000000006</v>
      </c>
      <c r="AV265" s="69"/>
      <c r="AW265" s="69"/>
      <c r="AX265" s="69">
        <v>38.12</v>
      </c>
      <c r="AY265" s="69">
        <v>515</v>
      </c>
      <c r="CA265" s="69">
        <v>177.7125</v>
      </c>
      <c r="CB265" s="69">
        <v>0</v>
      </c>
      <c r="CC265" s="69">
        <v>0</v>
      </c>
      <c r="CD265" s="69">
        <v>2638.0242000000003</v>
      </c>
      <c r="CE265" s="69">
        <v>434.16</v>
      </c>
      <c r="CF265" s="69">
        <v>1195.062</v>
      </c>
      <c r="CG265" s="69">
        <v>0</v>
      </c>
      <c r="CH265" s="69">
        <v>4444.9587</v>
      </c>
      <c r="CI265" s="69">
        <v>4444.9587</v>
      </c>
      <c r="CJ265" s="69"/>
      <c r="CK265" s="71">
        <v>4275.8751</v>
      </c>
      <c r="CL265" s="69"/>
      <c r="CM265" s="72">
        <f>IF((CK265-CL265)=0,0,(CI265-CJ265)/(CK265-CL265)*100)</f>
        <v>103.95436246489052</v>
      </c>
      <c r="CO265" s="69">
        <v>105</v>
      </c>
      <c r="CP265" s="69" t="s">
        <v>43</v>
      </c>
      <c r="CQ265" s="69">
        <v>105</v>
      </c>
      <c r="CR265" s="69">
        <v>2.5</v>
      </c>
      <c r="CS265" s="69">
        <v>107.5</v>
      </c>
      <c r="CV265" s="69">
        <v>1480.80647232</v>
      </c>
      <c r="CW265" s="69"/>
      <c r="CX265" s="69">
        <v>1504.23176804</v>
      </c>
      <c r="CY265" s="69"/>
      <c r="CZ265" s="69">
        <v>1480.80647232</v>
      </c>
      <c r="DA265" s="69"/>
      <c r="DB265" s="69">
        <v>1504.23176804</v>
      </c>
      <c r="DC265" s="69"/>
    </row>
    <row r="266" spans="1:107" s="70" customFormat="1" ht="26.25" customHeight="1">
      <c r="A266" s="1"/>
      <c r="B266" s="27"/>
      <c r="C266" s="59" t="s">
        <v>38</v>
      </c>
      <c r="D266" s="60">
        <f>ROW(C266)-13</f>
        <v>253</v>
      </c>
      <c r="E266" s="61" t="s">
        <v>588</v>
      </c>
      <c r="F266" s="61" t="s">
        <v>50</v>
      </c>
      <c r="G266" s="61" t="s">
        <v>604</v>
      </c>
      <c r="H266" s="61">
        <v>3</v>
      </c>
      <c r="I266" s="62" t="s">
        <v>591</v>
      </c>
      <c r="J266" s="63">
        <v>3</v>
      </c>
      <c r="K266" s="64">
        <v>6432.8432999999995</v>
      </c>
      <c r="L266" s="65">
        <v>104.80242542799141</v>
      </c>
      <c r="M266" s="66"/>
      <c r="N266" s="67">
        <v>104.80242542799141</v>
      </c>
      <c r="O266" s="67">
        <v>104.98374864572047</v>
      </c>
      <c r="P266" s="67">
        <v>0</v>
      </c>
      <c r="Q266" s="67">
        <v>0</v>
      </c>
      <c r="R266" s="67">
        <v>105</v>
      </c>
      <c r="S266" s="67">
        <v>104.34782608695652</v>
      </c>
      <c r="T266" s="67">
        <v>104.18147034708936</v>
      </c>
      <c r="U266" s="67">
        <v>0</v>
      </c>
      <c r="V266" s="68">
        <v>101.85375152131301</v>
      </c>
      <c r="W266" s="66"/>
      <c r="X266" s="67">
        <v>101.85375152131301</v>
      </c>
      <c r="Y266" s="67">
        <v>104.83670665663337</v>
      </c>
      <c r="Z266" s="67">
        <v>0</v>
      </c>
      <c r="AA266" s="67">
        <v>0</v>
      </c>
      <c r="AB266" s="67">
        <v>105</v>
      </c>
      <c r="AC266" s="67">
        <v>104.34782608695654</v>
      </c>
      <c r="AD266" s="67">
        <v>104.18147034708936</v>
      </c>
      <c r="AE266" s="67">
        <v>100</v>
      </c>
      <c r="AF266" s="69"/>
      <c r="AG266" s="69">
        <v>27.132937597935285</v>
      </c>
      <c r="AH266" s="69"/>
      <c r="AI266" s="69"/>
      <c r="AJ266" s="69">
        <v>2276</v>
      </c>
      <c r="AK266" s="69">
        <v>2.07</v>
      </c>
      <c r="AL266" s="69"/>
      <c r="AM266" s="69"/>
      <c r="AN266" s="69">
        <v>36.589999999999996</v>
      </c>
      <c r="AO266" s="69">
        <v>515</v>
      </c>
      <c r="AP266" s="69"/>
      <c r="AQ266" s="69">
        <v>28.445278196874796</v>
      </c>
      <c r="AR266" s="69"/>
      <c r="AS266" s="69"/>
      <c r="AT266" s="69">
        <v>2389.7999999999997</v>
      </c>
      <c r="AU266" s="69">
        <v>2.16</v>
      </c>
      <c r="AV266" s="69"/>
      <c r="AW266" s="69"/>
      <c r="AX266" s="69">
        <v>38.11999999999999</v>
      </c>
      <c r="AY266" s="69">
        <v>515</v>
      </c>
      <c r="CA266" s="69">
        <v>157.8501</v>
      </c>
      <c r="CB266" s="69">
        <v>0</v>
      </c>
      <c r="CC266" s="69">
        <v>0</v>
      </c>
      <c r="CD266" s="69">
        <v>4645.7712</v>
      </c>
      <c r="CE266" s="69">
        <v>434.16</v>
      </c>
      <c r="CF266" s="69">
        <v>1195.062</v>
      </c>
      <c r="CG266" s="69">
        <v>0</v>
      </c>
      <c r="CH266" s="69">
        <v>6432.8432999999995</v>
      </c>
      <c r="CI266" s="69">
        <v>6432.8432999999995</v>
      </c>
      <c r="CJ266" s="69"/>
      <c r="CK266" s="71">
        <v>6138.0671999999995</v>
      </c>
      <c r="CL266" s="69"/>
      <c r="CM266" s="72">
        <f>IF((CK266-CL266)=0,0,(CI266-CJ266)/(CK266-CL266)*100)</f>
        <v>104.80242542799141</v>
      </c>
      <c r="CO266" s="69">
        <v>105</v>
      </c>
      <c r="CP266" s="69" t="s">
        <v>43</v>
      </c>
      <c r="CQ266" s="69">
        <v>105</v>
      </c>
      <c r="CR266" s="69">
        <v>2.5</v>
      </c>
      <c r="CS266" s="69">
        <v>107.5</v>
      </c>
      <c r="CV266" s="69">
        <v>1580.0280513999999</v>
      </c>
      <c r="CW266" s="69"/>
      <c r="CX266" s="69">
        <v>1609.31784544</v>
      </c>
      <c r="CY266" s="69"/>
      <c r="CZ266" s="69">
        <v>1580.0280513999999</v>
      </c>
      <c r="DA266" s="69"/>
      <c r="DB266" s="69">
        <v>1609.31784544</v>
      </c>
      <c r="DC266" s="69"/>
    </row>
    <row r="267" spans="1:107" s="70" customFormat="1" ht="26.25" customHeight="1">
      <c r="A267" s="1"/>
      <c r="B267" s="27"/>
      <c r="C267" s="59" t="s">
        <v>38</v>
      </c>
      <c r="D267" s="60">
        <f>ROW(C267)-13</f>
        <v>254</v>
      </c>
      <c r="E267" s="61" t="s">
        <v>588</v>
      </c>
      <c r="F267" s="61" t="s">
        <v>605</v>
      </c>
      <c r="G267" s="61" t="s">
        <v>606</v>
      </c>
      <c r="H267" s="61">
        <v>3</v>
      </c>
      <c r="I267" s="62" t="s">
        <v>591</v>
      </c>
      <c r="J267" s="63">
        <v>3</v>
      </c>
      <c r="K267" s="64">
        <v>2649.69</v>
      </c>
      <c r="L267" s="65">
        <v>102.95585882517506</v>
      </c>
      <c r="M267" s="66"/>
      <c r="N267" s="67">
        <v>102.95585882517506</v>
      </c>
      <c r="O267" s="67">
        <v>104.20969023034155</v>
      </c>
      <c r="P267" s="67">
        <v>0</v>
      </c>
      <c r="Q267" s="67">
        <v>0</v>
      </c>
      <c r="R267" s="67">
        <v>0</v>
      </c>
      <c r="S267" s="67">
        <v>104.34782608695652</v>
      </c>
      <c r="T267" s="67">
        <v>104.18147034708936</v>
      </c>
      <c r="U267" s="67">
        <v>100</v>
      </c>
      <c r="V267" s="68">
        <v>101.60441758671226</v>
      </c>
      <c r="W267" s="66"/>
      <c r="X267" s="67">
        <v>101.60441758671226</v>
      </c>
      <c r="Y267" s="67">
        <v>104.20284747230926</v>
      </c>
      <c r="Z267" s="67">
        <v>0</v>
      </c>
      <c r="AA267" s="67">
        <v>0</v>
      </c>
      <c r="AB267" s="67">
        <v>0</v>
      </c>
      <c r="AC267" s="67">
        <v>104.34782608695652</v>
      </c>
      <c r="AD267" s="67">
        <v>104.18147034708932</v>
      </c>
      <c r="AE267" s="67">
        <v>100</v>
      </c>
      <c r="AF267" s="69"/>
      <c r="AG267" s="69">
        <v>29.754346077631425</v>
      </c>
      <c r="AH267" s="69"/>
      <c r="AI267" s="69"/>
      <c r="AJ267" s="69"/>
      <c r="AK267" s="69">
        <v>2.0700000000000003</v>
      </c>
      <c r="AL267" s="69"/>
      <c r="AM267" s="69"/>
      <c r="AN267" s="69">
        <v>36.59000000000001</v>
      </c>
      <c r="AO267" s="69">
        <v>515</v>
      </c>
      <c r="AP267" s="69"/>
      <c r="AQ267" s="69">
        <v>31.004875859657304</v>
      </c>
      <c r="AR267" s="69"/>
      <c r="AS267" s="69"/>
      <c r="AT267" s="69"/>
      <c r="AU267" s="69">
        <v>2.1600000000000006</v>
      </c>
      <c r="AV267" s="69"/>
      <c r="AW267" s="69"/>
      <c r="AX267" s="69">
        <v>38.12</v>
      </c>
      <c r="AY267" s="69">
        <v>515</v>
      </c>
      <c r="CA267" s="69">
        <v>247.96800000000002</v>
      </c>
      <c r="CB267" s="69">
        <v>0</v>
      </c>
      <c r="CC267" s="69">
        <v>0</v>
      </c>
      <c r="CD267" s="69">
        <v>0</v>
      </c>
      <c r="CE267" s="69">
        <v>434.16</v>
      </c>
      <c r="CF267" s="69">
        <v>1195.062</v>
      </c>
      <c r="CG267" s="69">
        <v>772.5</v>
      </c>
      <c r="CH267" s="69">
        <v>2649.69</v>
      </c>
      <c r="CI267" s="69">
        <v>2649.69</v>
      </c>
      <c r="CJ267" s="69"/>
      <c r="CK267" s="71">
        <v>2573.6175000000003</v>
      </c>
      <c r="CL267" s="69"/>
      <c r="CM267" s="72">
        <f>IF((CK267-CL267)=0,0,(CI267-CJ267)/(CK267-CL267)*100)</f>
        <v>102.95585882517506</v>
      </c>
      <c r="CO267" s="69">
        <v>105</v>
      </c>
      <c r="CP267" s="69" t="s">
        <v>43</v>
      </c>
      <c r="CQ267" s="69">
        <v>105</v>
      </c>
      <c r="CR267" s="69">
        <v>2.5</v>
      </c>
      <c r="CS267" s="69">
        <v>107.5</v>
      </c>
      <c r="CV267" s="69">
        <v>327.3622306000001</v>
      </c>
      <c r="CW267" s="69"/>
      <c r="CX267" s="69">
        <v>332.6144878</v>
      </c>
      <c r="CY267" s="69"/>
      <c r="CZ267" s="69">
        <v>327.3622306000001</v>
      </c>
      <c r="DA267" s="69"/>
      <c r="DB267" s="69">
        <v>332.6144878</v>
      </c>
      <c r="DC267" s="69"/>
    </row>
    <row r="268" spans="1:107" s="70" customFormat="1" ht="26.25" customHeight="1">
      <c r="A268" s="1"/>
      <c r="B268" s="27"/>
      <c r="C268" s="59" t="s">
        <v>38</v>
      </c>
      <c r="D268" s="60">
        <f>ROW(C268)-13</f>
        <v>255</v>
      </c>
      <c r="E268" s="61" t="s">
        <v>588</v>
      </c>
      <c r="F268" s="61" t="s">
        <v>607</v>
      </c>
      <c r="G268" s="61" t="s">
        <v>608</v>
      </c>
      <c r="H268" s="61">
        <v>3</v>
      </c>
      <c r="I268" s="62" t="s">
        <v>591</v>
      </c>
      <c r="J268" s="63">
        <v>3</v>
      </c>
      <c r="K268" s="64">
        <v>2572.263</v>
      </c>
      <c r="L268" s="65">
        <v>102.92026395628335</v>
      </c>
      <c r="M268" s="66"/>
      <c r="N268" s="67">
        <v>102.92026395628335</v>
      </c>
      <c r="O268" s="67">
        <v>104.23565652676166</v>
      </c>
      <c r="P268" s="67">
        <v>0</v>
      </c>
      <c r="Q268" s="67">
        <v>0</v>
      </c>
      <c r="R268" s="67">
        <v>0</v>
      </c>
      <c r="S268" s="67">
        <v>104.34782608695652</v>
      </c>
      <c r="T268" s="67">
        <v>104.18147034708936</v>
      </c>
      <c r="U268" s="67">
        <v>100</v>
      </c>
      <c r="V268" s="68">
        <v>101.54568390771087</v>
      </c>
      <c r="W268" s="66"/>
      <c r="X268" s="67">
        <v>101.54568390771087</v>
      </c>
      <c r="Y268" s="67">
        <v>104.27266706031703</v>
      </c>
      <c r="Z268" s="67">
        <v>0</v>
      </c>
      <c r="AA268" s="67">
        <v>0</v>
      </c>
      <c r="AB268" s="67">
        <v>0</v>
      </c>
      <c r="AC268" s="67">
        <v>104.34782608695654</v>
      </c>
      <c r="AD268" s="67">
        <v>104.18147034708936</v>
      </c>
      <c r="AE268" s="67">
        <v>100</v>
      </c>
      <c r="AF268" s="69"/>
      <c r="AG268" s="69">
        <v>25.493475343788504</v>
      </c>
      <c r="AH268" s="69"/>
      <c r="AI268" s="69"/>
      <c r="AJ268" s="69"/>
      <c r="AK268" s="69">
        <v>2.07</v>
      </c>
      <c r="AL268" s="69"/>
      <c r="AM268" s="69"/>
      <c r="AN268" s="69">
        <v>36.59</v>
      </c>
      <c r="AO268" s="69">
        <v>515</v>
      </c>
      <c r="AP268" s="69"/>
      <c r="AQ268" s="69">
        <v>26.5827266673326</v>
      </c>
      <c r="AR268" s="69"/>
      <c r="AS268" s="69"/>
      <c r="AT268" s="69"/>
      <c r="AU268" s="69">
        <v>2.16</v>
      </c>
      <c r="AV268" s="69"/>
      <c r="AW268" s="69"/>
      <c r="AX268" s="69">
        <v>38.120000000000005</v>
      </c>
      <c r="AY268" s="69">
        <v>515</v>
      </c>
      <c r="CA268" s="69">
        <v>170.541</v>
      </c>
      <c r="CB268" s="69">
        <v>0</v>
      </c>
      <c r="CC268" s="69">
        <v>0</v>
      </c>
      <c r="CD268" s="69">
        <v>0</v>
      </c>
      <c r="CE268" s="69">
        <v>434.16</v>
      </c>
      <c r="CF268" s="69">
        <v>1195.062</v>
      </c>
      <c r="CG268" s="69">
        <v>772.5</v>
      </c>
      <c r="CH268" s="69">
        <v>2572.263</v>
      </c>
      <c r="CI268" s="69">
        <v>2572.263</v>
      </c>
      <c r="CJ268" s="69"/>
      <c r="CK268" s="71">
        <v>2499.2775</v>
      </c>
      <c r="CL268" s="69"/>
      <c r="CM268" s="72">
        <f>IF((CK268-CL268)=0,0,(CI268-CJ268)/(CK268-CL268)*100)</f>
        <v>102.92026395628335</v>
      </c>
      <c r="CO268" s="69">
        <v>105</v>
      </c>
      <c r="CP268" s="69" t="s">
        <v>43</v>
      </c>
      <c r="CQ268" s="69">
        <v>105</v>
      </c>
      <c r="CR268" s="69">
        <v>2.5</v>
      </c>
      <c r="CS268" s="69">
        <v>107.5</v>
      </c>
      <c r="CV268" s="69">
        <v>523.1255019</v>
      </c>
      <c r="CW268" s="69"/>
      <c r="CX268" s="69">
        <v>531.2113686</v>
      </c>
      <c r="CY268" s="69"/>
      <c r="CZ268" s="69">
        <v>523.1255019</v>
      </c>
      <c r="DA268" s="69"/>
      <c r="DB268" s="69">
        <v>531.2113686</v>
      </c>
      <c r="DC268" s="69"/>
    </row>
    <row r="269" spans="1:107" s="70" customFormat="1" ht="26.25" customHeight="1">
      <c r="A269" s="1"/>
      <c r="B269" s="27"/>
      <c r="C269" s="59" t="s">
        <v>38</v>
      </c>
      <c r="D269" s="60">
        <f>ROW(C269)-13</f>
        <v>256</v>
      </c>
      <c r="E269" s="61" t="s">
        <v>588</v>
      </c>
      <c r="F269" s="61" t="s">
        <v>609</v>
      </c>
      <c r="G269" s="61" t="s">
        <v>610</v>
      </c>
      <c r="H269" s="61">
        <v>3</v>
      </c>
      <c r="I269" s="62" t="s">
        <v>591</v>
      </c>
      <c r="J269" s="63">
        <v>3</v>
      </c>
      <c r="K269" s="64">
        <v>2627.9253</v>
      </c>
      <c r="L269" s="65">
        <v>103.01049678576946</v>
      </c>
      <c r="M269" s="66"/>
      <c r="N269" s="67">
        <v>103.01049678576946</v>
      </c>
      <c r="O269" s="67">
        <v>104.98753117206982</v>
      </c>
      <c r="P269" s="67">
        <v>0</v>
      </c>
      <c r="Q269" s="67">
        <v>0</v>
      </c>
      <c r="R269" s="67">
        <v>0</v>
      </c>
      <c r="S269" s="67">
        <v>104.34782608695652</v>
      </c>
      <c r="T269" s="67">
        <v>104.18147034708936</v>
      </c>
      <c r="U269" s="67">
        <v>100</v>
      </c>
      <c r="V269" s="68">
        <v>101.59454796843414</v>
      </c>
      <c r="W269" s="66"/>
      <c r="X269" s="67">
        <v>101.59454796843414</v>
      </c>
      <c r="Y269" s="67">
        <v>104.98753117206978</v>
      </c>
      <c r="Z269" s="67">
        <v>0</v>
      </c>
      <c r="AA269" s="67">
        <v>0</v>
      </c>
      <c r="AB269" s="67">
        <v>0</v>
      </c>
      <c r="AC269" s="67">
        <v>104.34782608695656</v>
      </c>
      <c r="AD269" s="67">
        <v>104.18147034708936</v>
      </c>
      <c r="AE269" s="67">
        <v>100</v>
      </c>
      <c r="AF269" s="69"/>
      <c r="AG269" s="69">
        <v>36.09000000000001</v>
      </c>
      <c r="AH269" s="69"/>
      <c r="AI269" s="69"/>
      <c r="AJ269" s="69"/>
      <c r="AK269" s="69">
        <v>2.07</v>
      </c>
      <c r="AL269" s="69"/>
      <c r="AM269" s="69"/>
      <c r="AN269" s="69">
        <v>36.589999999999996</v>
      </c>
      <c r="AO269" s="69">
        <v>515</v>
      </c>
      <c r="AP269" s="69"/>
      <c r="AQ269" s="69">
        <v>37.88999999999999</v>
      </c>
      <c r="AR269" s="69"/>
      <c r="AS269" s="69"/>
      <c r="AT269" s="69"/>
      <c r="AU269" s="69">
        <v>2.1600000000000006</v>
      </c>
      <c r="AV269" s="69"/>
      <c r="AW269" s="69"/>
      <c r="AX269" s="69">
        <v>38.12</v>
      </c>
      <c r="AY269" s="69">
        <v>515</v>
      </c>
      <c r="CA269" s="69">
        <v>226.2033</v>
      </c>
      <c r="CB269" s="69">
        <v>0</v>
      </c>
      <c r="CC269" s="69">
        <v>0</v>
      </c>
      <c r="CD269" s="69">
        <v>0</v>
      </c>
      <c r="CE269" s="69">
        <v>434.16</v>
      </c>
      <c r="CF269" s="69">
        <v>1195.062</v>
      </c>
      <c r="CG269" s="69">
        <v>772.5</v>
      </c>
      <c r="CH269" s="69">
        <v>2627.9253</v>
      </c>
      <c r="CI269" s="69">
        <v>2627.9253</v>
      </c>
      <c r="CJ269" s="69"/>
      <c r="CK269" s="71">
        <v>2551.1238000000003</v>
      </c>
      <c r="CL269" s="69"/>
      <c r="CM269" s="72">
        <f>IF((CK269-CL269)=0,0,(CI269-CJ269)/(CK269-CL269)*100)</f>
        <v>103.01049678576946</v>
      </c>
      <c r="CO269" s="69">
        <v>105</v>
      </c>
      <c r="CP269" s="69" t="s">
        <v>43</v>
      </c>
      <c r="CQ269" s="69">
        <v>105</v>
      </c>
      <c r="CR269" s="69">
        <v>2.5</v>
      </c>
      <c r="CS269" s="69">
        <v>107.5</v>
      </c>
      <c r="CV269" s="69">
        <v>909.7713137000001</v>
      </c>
      <c r="CW269" s="69"/>
      <c r="CX269" s="69">
        <v>924.2780537000001</v>
      </c>
      <c r="CY269" s="69"/>
      <c r="CZ269" s="69">
        <v>909.7713137000001</v>
      </c>
      <c r="DA269" s="69"/>
      <c r="DB269" s="69">
        <v>924.2780537000001</v>
      </c>
      <c r="DC269" s="69"/>
    </row>
    <row r="270" spans="1:107" s="70" customFormat="1" ht="26.25" customHeight="1">
      <c r="A270" s="1"/>
      <c r="B270" s="27"/>
      <c r="C270" s="59" t="s">
        <v>38</v>
      </c>
      <c r="D270" s="60">
        <f>ROW(C270)-13</f>
        <v>257</v>
      </c>
      <c r="E270" s="61" t="s">
        <v>611</v>
      </c>
      <c r="F270" s="61" t="s">
        <v>612</v>
      </c>
      <c r="G270" s="61" t="s">
        <v>613</v>
      </c>
      <c r="H270" s="61">
        <v>40</v>
      </c>
      <c r="I270" s="62" t="s">
        <v>614</v>
      </c>
      <c r="J270" s="63">
        <v>3</v>
      </c>
      <c r="K270" s="64">
        <v>6185.237999999999</v>
      </c>
      <c r="L270" s="65">
        <v>104.64843665735131</v>
      </c>
      <c r="M270" s="66"/>
      <c r="N270" s="67">
        <v>104.64843665735131</v>
      </c>
      <c r="O270" s="67">
        <v>0</v>
      </c>
      <c r="P270" s="67">
        <v>101.92402565367537</v>
      </c>
      <c r="Q270" s="67">
        <v>0</v>
      </c>
      <c r="R270" s="67">
        <v>105.10256537817355</v>
      </c>
      <c r="S270" s="67">
        <v>104.05405405405406</v>
      </c>
      <c r="T270" s="67">
        <v>104.18147034708936</v>
      </c>
      <c r="U270" s="67">
        <v>0</v>
      </c>
      <c r="V270" s="68">
        <v>103.85294549401564</v>
      </c>
      <c r="W270" s="66"/>
      <c r="X270" s="67">
        <v>103.85294549401564</v>
      </c>
      <c r="Y270" s="67">
        <v>101.72143917708425</v>
      </c>
      <c r="Z270" s="67">
        <v>101.83072439852623</v>
      </c>
      <c r="AA270" s="67">
        <v>0</v>
      </c>
      <c r="AB270" s="67">
        <v>103.7020245177033</v>
      </c>
      <c r="AC270" s="67">
        <v>104.05405405405406</v>
      </c>
      <c r="AD270" s="67">
        <v>104.18147034708936</v>
      </c>
      <c r="AE270" s="67">
        <v>0</v>
      </c>
      <c r="AF270" s="69"/>
      <c r="AG270" s="69">
        <v>28.289481078893346</v>
      </c>
      <c r="AH270" s="69">
        <v>38.640998791378486</v>
      </c>
      <c r="AI270" s="69"/>
      <c r="AJ270" s="69">
        <v>2703.0279452653117</v>
      </c>
      <c r="AK270" s="69">
        <v>2.9599999999999995</v>
      </c>
      <c r="AL270" s="69"/>
      <c r="AM270" s="69"/>
      <c r="AN270" s="69">
        <v>36.589999999999996</v>
      </c>
      <c r="AO270" s="69"/>
      <c r="AP270" s="69"/>
      <c r="AQ270" s="69">
        <v>28.77646728917926</v>
      </c>
      <c r="AR270" s="69">
        <v>39.348408984086475</v>
      </c>
      <c r="AS270" s="69"/>
      <c r="AT270" s="69">
        <v>2803.0947025194055</v>
      </c>
      <c r="AU270" s="69">
        <v>3.0799999999999996</v>
      </c>
      <c r="AV270" s="69"/>
      <c r="AW270" s="69"/>
      <c r="AX270" s="69">
        <v>38.120000000000005</v>
      </c>
      <c r="AY270" s="69"/>
      <c r="CA270" s="69">
        <v>0</v>
      </c>
      <c r="CB270" s="69">
        <v>446.25600000000003</v>
      </c>
      <c r="CC270" s="69">
        <v>0</v>
      </c>
      <c r="CD270" s="69">
        <v>4309.839999999999</v>
      </c>
      <c r="CE270" s="69">
        <v>234.08</v>
      </c>
      <c r="CF270" s="69">
        <v>1195.062</v>
      </c>
      <c r="CG270" s="69">
        <v>0</v>
      </c>
      <c r="CH270" s="69">
        <v>6185.237999999999</v>
      </c>
      <c r="CI270" s="69">
        <v>6185.237999999999</v>
      </c>
      <c r="CJ270" s="69"/>
      <c r="CK270" s="71">
        <v>5910.4925</v>
      </c>
      <c r="CL270" s="69"/>
      <c r="CM270" s="72">
        <f>IF((CK270-CL270)=0,0,(CI270-CJ270)/(CK270-CL270)*100)</f>
        <v>104.64843665735131</v>
      </c>
      <c r="CO270" s="69">
        <v>105</v>
      </c>
      <c r="CP270" s="69" t="s">
        <v>43</v>
      </c>
      <c r="CQ270" s="69">
        <v>105</v>
      </c>
      <c r="CR270" s="69">
        <v>2.5</v>
      </c>
      <c r="CS270" s="69">
        <v>107.5</v>
      </c>
      <c r="CV270" s="69">
        <v>14316.907314333323</v>
      </c>
      <c r="CW270" s="69"/>
      <c r="CX270" s="69">
        <v>14868.529949583324</v>
      </c>
      <c r="CY270" s="69"/>
      <c r="CZ270" s="69">
        <v>14316.907314333323</v>
      </c>
      <c r="DA270" s="69"/>
      <c r="DB270" s="69">
        <v>14868.529949583324</v>
      </c>
      <c r="DC270" s="69"/>
    </row>
    <row r="271" spans="1:107" s="70" customFormat="1" ht="26.25" customHeight="1">
      <c r="A271" s="1"/>
      <c r="B271" s="27"/>
      <c r="C271" s="59" t="s">
        <v>38</v>
      </c>
      <c r="D271" s="60">
        <f>ROW(C271)-13</f>
        <v>258</v>
      </c>
      <c r="E271" s="61" t="s">
        <v>611</v>
      </c>
      <c r="F271" s="61" t="s">
        <v>615</v>
      </c>
      <c r="G271" s="61" t="s">
        <v>616</v>
      </c>
      <c r="H271" s="61">
        <v>40</v>
      </c>
      <c r="I271" s="62" t="s">
        <v>614</v>
      </c>
      <c r="J271" s="63">
        <v>3</v>
      </c>
      <c r="K271" s="64">
        <v>1401.8519999999999</v>
      </c>
      <c r="L271" s="65">
        <v>104.22524844398397</v>
      </c>
      <c r="M271" s="66"/>
      <c r="N271" s="67">
        <v>104.22524844398397</v>
      </c>
      <c r="O271" s="67">
        <v>104.98707055781307</v>
      </c>
      <c r="P271" s="67">
        <v>0</v>
      </c>
      <c r="Q271" s="67">
        <v>0</v>
      </c>
      <c r="R271" s="67">
        <v>0</v>
      </c>
      <c r="S271" s="67">
        <v>104.34782608695654</v>
      </c>
      <c r="T271" s="67">
        <v>104.18147034708936</v>
      </c>
      <c r="U271" s="67">
        <v>0</v>
      </c>
      <c r="V271" s="68">
        <v>104.21157414768467</v>
      </c>
      <c r="W271" s="66"/>
      <c r="X271" s="67">
        <v>104.21157414768467</v>
      </c>
      <c r="Y271" s="67">
        <v>104.98707055781304</v>
      </c>
      <c r="Z271" s="67">
        <v>0</v>
      </c>
      <c r="AA271" s="67">
        <v>0</v>
      </c>
      <c r="AB271" s="67">
        <v>0</v>
      </c>
      <c r="AC271" s="67">
        <v>104.34782608695656</v>
      </c>
      <c r="AD271" s="67">
        <v>104.18147034708936</v>
      </c>
      <c r="AE271" s="67">
        <v>104.17136414881622</v>
      </c>
      <c r="AF271" s="69"/>
      <c r="AG271" s="69">
        <v>27.070000000000004</v>
      </c>
      <c r="AH271" s="69"/>
      <c r="AI271" s="69"/>
      <c r="AJ271" s="69"/>
      <c r="AK271" s="69">
        <v>2.07</v>
      </c>
      <c r="AL271" s="69"/>
      <c r="AM271" s="69"/>
      <c r="AN271" s="69">
        <v>36.589999999999996</v>
      </c>
      <c r="AO271" s="69">
        <v>887</v>
      </c>
      <c r="AP271" s="69"/>
      <c r="AQ271" s="69">
        <v>28.419999999999998</v>
      </c>
      <c r="AR271" s="69"/>
      <c r="AS271" s="69"/>
      <c r="AT271" s="69"/>
      <c r="AU271" s="69">
        <v>2.1600000000000006</v>
      </c>
      <c r="AV271" s="69"/>
      <c r="AW271" s="69"/>
      <c r="AX271" s="69">
        <v>38.12</v>
      </c>
      <c r="AY271" s="69">
        <v>924</v>
      </c>
      <c r="CA271" s="69">
        <v>42.63</v>
      </c>
      <c r="CB271" s="69">
        <v>0</v>
      </c>
      <c r="CC271" s="69">
        <v>0</v>
      </c>
      <c r="CD271" s="69">
        <v>0</v>
      </c>
      <c r="CE271" s="69">
        <v>164.16000000000003</v>
      </c>
      <c r="CF271" s="69">
        <v>1195.062</v>
      </c>
      <c r="CG271" s="69">
        <v>0</v>
      </c>
      <c r="CH271" s="69">
        <v>1401.8519999999999</v>
      </c>
      <c r="CI271" s="69">
        <v>1401.8519999999999</v>
      </c>
      <c r="CJ271" s="69"/>
      <c r="CK271" s="71">
        <v>1345.0215</v>
      </c>
      <c r="CL271" s="69"/>
      <c r="CM271" s="72">
        <f>IF((CK271-CL271)=0,0,(CI271-CJ271)/(CK271-CL271)*100)</f>
        <v>104.22524844398397</v>
      </c>
      <c r="CO271" s="69">
        <v>105</v>
      </c>
      <c r="CP271" s="69" t="s">
        <v>43</v>
      </c>
      <c r="CQ271" s="69">
        <v>105</v>
      </c>
      <c r="CR271" s="69">
        <v>2.5</v>
      </c>
      <c r="CS271" s="69">
        <v>107.5</v>
      </c>
      <c r="CV271" s="69">
        <v>1078.24648</v>
      </c>
      <c r="CW271" s="69"/>
      <c r="CX271" s="69">
        <v>1123.65763</v>
      </c>
      <c r="CY271" s="69"/>
      <c r="CZ271" s="69">
        <v>1078.24648</v>
      </c>
      <c r="DA271" s="69"/>
      <c r="DB271" s="69">
        <v>1123.65763</v>
      </c>
      <c r="DC271" s="69"/>
    </row>
    <row r="272" spans="1:107" s="70" customFormat="1" ht="26.25" customHeight="1">
      <c r="A272" s="1"/>
      <c r="B272" s="27"/>
      <c r="C272" s="59" t="s">
        <v>38</v>
      </c>
      <c r="D272" s="60">
        <f>ROW(C272)-13</f>
        <v>259</v>
      </c>
      <c r="E272" s="61" t="s">
        <v>611</v>
      </c>
      <c r="F272" s="61" t="s">
        <v>617</v>
      </c>
      <c r="G272" s="61" t="s">
        <v>618</v>
      </c>
      <c r="H272" s="61">
        <v>40</v>
      </c>
      <c r="I272" s="62" t="s">
        <v>614</v>
      </c>
      <c r="J272" s="63">
        <v>3</v>
      </c>
      <c r="K272" s="64">
        <v>1255.107</v>
      </c>
      <c r="L272" s="65">
        <v>104.22083300637352</v>
      </c>
      <c r="M272" s="66"/>
      <c r="N272" s="67">
        <v>104.22083300637352</v>
      </c>
      <c r="O272" s="67">
        <v>105.01049317943338</v>
      </c>
      <c r="P272" s="67">
        <v>0</v>
      </c>
      <c r="Q272" s="67">
        <v>0</v>
      </c>
      <c r="R272" s="67">
        <v>0</v>
      </c>
      <c r="S272" s="67">
        <v>0</v>
      </c>
      <c r="T272" s="67">
        <v>104.18147034708936</v>
      </c>
      <c r="U272" s="67">
        <v>0</v>
      </c>
      <c r="V272" s="68">
        <v>104.23508036270827</v>
      </c>
      <c r="W272" s="66"/>
      <c r="X272" s="67">
        <v>104.23508036270827</v>
      </c>
      <c r="Y272" s="67">
        <v>105.01049317943338</v>
      </c>
      <c r="Z272" s="67">
        <v>0</v>
      </c>
      <c r="AA272" s="67">
        <v>0</v>
      </c>
      <c r="AB272" s="67">
        <v>0</v>
      </c>
      <c r="AC272" s="67">
        <v>104.34782608695652</v>
      </c>
      <c r="AD272" s="67">
        <v>104.18147034708933</v>
      </c>
      <c r="AE272" s="67">
        <v>104.17136414881622</v>
      </c>
      <c r="AF272" s="69"/>
      <c r="AG272" s="69">
        <v>38.12</v>
      </c>
      <c r="AH272" s="69"/>
      <c r="AI272" s="69"/>
      <c r="AJ272" s="69"/>
      <c r="AK272" s="69">
        <v>2.07</v>
      </c>
      <c r="AL272" s="69"/>
      <c r="AM272" s="69"/>
      <c r="AN272" s="69">
        <v>36.59000000000001</v>
      </c>
      <c r="AO272" s="69">
        <v>887</v>
      </c>
      <c r="AP272" s="69"/>
      <c r="AQ272" s="69">
        <v>40.029999999999994</v>
      </c>
      <c r="AR272" s="69"/>
      <c r="AS272" s="69"/>
      <c r="AT272" s="69"/>
      <c r="AU272" s="69">
        <v>2.16</v>
      </c>
      <c r="AV272" s="69"/>
      <c r="AW272" s="69"/>
      <c r="AX272" s="69">
        <v>38.120000000000005</v>
      </c>
      <c r="AY272" s="69">
        <v>923.9999999999999</v>
      </c>
      <c r="CA272" s="69">
        <v>60.045</v>
      </c>
      <c r="CB272" s="69">
        <v>0</v>
      </c>
      <c r="CC272" s="69">
        <v>0</v>
      </c>
      <c r="CD272" s="69">
        <v>0</v>
      </c>
      <c r="CE272" s="69">
        <v>0</v>
      </c>
      <c r="CF272" s="69">
        <v>1195.062</v>
      </c>
      <c r="CG272" s="69">
        <v>0</v>
      </c>
      <c r="CH272" s="69">
        <v>1255.107</v>
      </c>
      <c r="CI272" s="69">
        <v>1255.107</v>
      </c>
      <c r="CJ272" s="69"/>
      <c r="CK272" s="71">
        <v>1204.2765000000002</v>
      </c>
      <c r="CL272" s="69"/>
      <c r="CM272" s="72">
        <f>IF((CK272-CL272)=0,0,(CI272-CJ272)/(CK272-CL272)*100)</f>
        <v>104.22083300637352</v>
      </c>
      <c r="CO272" s="69">
        <v>105</v>
      </c>
      <c r="CP272" s="69" t="s">
        <v>43</v>
      </c>
      <c r="CQ272" s="69">
        <v>105</v>
      </c>
      <c r="CR272" s="69">
        <v>2.5</v>
      </c>
      <c r="CS272" s="69">
        <v>107.5</v>
      </c>
      <c r="CV272" s="69">
        <v>508.6475664</v>
      </c>
      <c r="CW272" s="69"/>
      <c r="CX272" s="69">
        <v>530.1891995999999</v>
      </c>
      <c r="CY272" s="69"/>
      <c r="CZ272" s="69">
        <v>508.6475664</v>
      </c>
      <c r="DA272" s="69"/>
      <c r="DB272" s="69">
        <v>530.1891995999999</v>
      </c>
      <c r="DC272" s="69"/>
    </row>
    <row r="273" spans="1:107" s="70" customFormat="1" ht="26.25" customHeight="1">
      <c r="A273" s="1"/>
      <c r="B273" s="27"/>
      <c r="C273" s="59" t="s">
        <v>38</v>
      </c>
      <c r="D273" s="60">
        <f>ROW(C273)-13</f>
        <v>260</v>
      </c>
      <c r="E273" s="61" t="s">
        <v>611</v>
      </c>
      <c r="F273" s="61" t="s">
        <v>202</v>
      </c>
      <c r="G273" s="61" t="s">
        <v>619</v>
      </c>
      <c r="H273" s="61">
        <v>40</v>
      </c>
      <c r="I273" s="62" t="s">
        <v>614</v>
      </c>
      <c r="J273" s="63">
        <v>3</v>
      </c>
      <c r="K273" s="64">
        <v>4473.71826</v>
      </c>
      <c r="L273" s="65">
        <v>102.3224313604253</v>
      </c>
      <c r="M273" s="66"/>
      <c r="N273" s="67">
        <v>102.3224313604253</v>
      </c>
      <c r="O273" s="67">
        <v>105</v>
      </c>
      <c r="P273" s="67">
        <v>101.04268491365265</v>
      </c>
      <c r="Q273" s="67">
        <v>0</v>
      </c>
      <c r="R273" s="67">
        <v>101.53376102227523</v>
      </c>
      <c r="S273" s="67">
        <v>104.34782608695654</v>
      </c>
      <c r="T273" s="67">
        <v>104.18147034708936</v>
      </c>
      <c r="U273" s="67">
        <v>0</v>
      </c>
      <c r="V273" s="68">
        <v>102.99064964845455</v>
      </c>
      <c r="W273" s="66"/>
      <c r="X273" s="67">
        <v>102.99064964845455</v>
      </c>
      <c r="Y273" s="67">
        <v>104.53821906071974</v>
      </c>
      <c r="Z273" s="67">
        <v>101.04268491365265</v>
      </c>
      <c r="AA273" s="67">
        <v>0</v>
      </c>
      <c r="AB273" s="67">
        <v>101.53376102227523</v>
      </c>
      <c r="AC273" s="67">
        <v>104.34782608695652</v>
      </c>
      <c r="AD273" s="67">
        <v>104.18147034708936</v>
      </c>
      <c r="AE273" s="67">
        <v>104.17136414881622</v>
      </c>
      <c r="AF273" s="69"/>
      <c r="AG273" s="69">
        <v>17.02071169208424</v>
      </c>
      <c r="AH273" s="69">
        <v>61.38000000000001</v>
      </c>
      <c r="AI273" s="69"/>
      <c r="AJ273" s="69">
        <v>3446.43</v>
      </c>
      <c r="AK273" s="69">
        <v>2.0700000000000003</v>
      </c>
      <c r="AL273" s="69"/>
      <c r="AM273" s="69"/>
      <c r="AN273" s="69">
        <v>36.589999999999996</v>
      </c>
      <c r="AO273" s="69">
        <v>887.0000000000001</v>
      </c>
      <c r="AP273" s="69"/>
      <c r="AQ273" s="69">
        <v>17.79314887436456</v>
      </c>
      <c r="AR273" s="69">
        <v>62.02000000000001</v>
      </c>
      <c r="AS273" s="69"/>
      <c r="AT273" s="69">
        <v>3499.29</v>
      </c>
      <c r="AU273" s="69">
        <v>2.1600000000000006</v>
      </c>
      <c r="AV273" s="69"/>
      <c r="AW273" s="69"/>
      <c r="AX273" s="69">
        <v>38.12</v>
      </c>
      <c r="AY273" s="69">
        <v>924</v>
      </c>
      <c r="CA273" s="69">
        <v>32.067</v>
      </c>
      <c r="CB273" s="69">
        <v>282.99726</v>
      </c>
      <c r="CC273" s="69">
        <v>0</v>
      </c>
      <c r="CD273" s="69">
        <v>2799.4320000000002</v>
      </c>
      <c r="CE273" s="69">
        <v>164.16000000000003</v>
      </c>
      <c r="CF273" s="69">
        <v>1195.062</v>
      </c>
      <c r="CG273" s="69">
        <v>0</v>
      </c>
      <c r="CH273" s="69">
        <v>4473.71826</v>
      </c>
      <c r="CI273" s="69">
        <v>4473.71826</v>
      </c>
      <c r="CJ273" s="69"/>
      <c r="CK273" s="71">
        <v>4372.17744</v>
      </c>
      <c r="CL273" s="69"/>
      <c r="CM273" s="72">
        <f>IF((CK273-CL273)=0,0,(CI273-CJ273)/(CK273-CL273)*100)</f>
        <v>102.3224313604253</v>
      </c>
      <c r="CO273" s="69">
        <v>105</v>
      </c>
      <c r="CP273" s="69" t="s">
        <v>43</v>
      </c>
      <c r="CQ273" s="69">
        <v>105</v>
      </c>
      <c r="CR273" s="69">
        <v>2.5</v>
      </c>
      <c r="CS273" s="69">
        <v>107.5</v>
      </c>
      <c r="CV273" s="69">
        <v>1948.2199906</v>
      </c>
      <c r="CW273" s="69"/>
      <c r="CX273" s="69">
        <v>2006.4844249000002</v>
      </c>
      <c r="CY273" s="69"/>
      <c r="CZ273" s="69">
        <v>1948.2199906</v>
      </c>
      <c r="DA273" s="69"/>
      <c r="DB273" s="69">
        <v>2006.4844249000002</v>
      </c>
      <c r="DC273" s="69"/>
    </row>
    <row r="274" spans="1:107" s="70" customFormat="1" ht="26.25" customHeight="1">
      <c r="A274" s="1"/>
      <c r="B274" s="27"/>
      <c r="C274" s="59" t="s">
        <v>38</v>
      </c>
      <c r="D274" s="60">
        <f>ROW(C274)-13</f>
        <v>261</v>
      </c>
      <c r="E274" s="61" t="s">
        <v>611</v>
      </c>
      <c r="F274" s="61" t="s">
        <v>620</v>
      </c>
      <c r="G274" s="61" t="s">
        <v>621</v>
      </c>
      <c r="H274" s="61">
        <v>40</v>
      </c>
      <c r="I274" s="62" t="s">
        <v>614</v>
      </c>
      <c r="J274" s="63">
        <v>3</v>
      </c>
      <c r="K274" s="64">
        <v>1827.042</v>
      </c>
      <c r="L274" s="65">
        <v>104.30902851818642</v>
      </c>
      <c r="M274" s="66"/>
      <c r="N274" s="67">
        <v>104.30902851818642</v>
      </c>
      <c r="O274" s="67">
        <v>104.99999999999999</v>
      </c>
      <c r="P274" s="67">
        <v>0</v>
      </c>
      <c r="Q274" s="67">
        <v>0</v>
      </c>
      <c r="R274" s="67">
        <v>0</v>
      </c>
      <c r="S274" s="67">
        <v>104.34782608695652</v>
      </c>
      <c r="T274" s="67">
        <v>104.18147034708936</v>
      </c>
      <c r="U274" s="67">
        <v>0</v>
      </c>
      <c r="V274" s="68">
        <v>104.24262879678152</v>
      </c>
      <c r="W274" s="66"/>
      <c r="X274" s="67">
        <v>104.24262879678152</v>
      </c>
      <c r="Y274" s="67">
        <v>104.99999999999999</v>
      </c>
      <c r="Z274" s="67">
        <v>0</v>
      </c>
      <c r="AA274" s="67">
        <v>0</v>
      </c>
      <c r="AB274" s="67">
        <v>0</v>
      </c>
      <c r="AC274" s="67">
        <v>104.34782608695652</v>
      </c>
      <c r="AD274" s="67">
        <v>104.18147034708936</v>
      </c>
      <c r="AE274" s="67">
        <v>104.17136414881625</v>
      </c>
      <c r="AF274" s="69"/>
      <c r="AG274" s="69">
        <v>37.68000000000001</v>
      </c>
      <c r="AH274" s="69"/>
      <c r="AI274" s="69"/>
      <c r="AJ274" s="69"/>
      <c r="AK274" s="69">
        <v>2.07</v>
      </c>
      <c r="AL274" s="69"/>
      <c r="AM274" s="69"/>
      <c r="AN274" s="69">
        <v>36.59</v>
      </c>
      <c r="AO274" s="69">
        <v>887</v>
      </c>
      <c r="AP274" s="69"/>
      <c r="AQ274" s="69">
        <v>39.56399999999999</v>
      </c>
      <c r="AR274" s="69"/>
      <c r="AS274" s="69"/>
      <c r="AT274" s="69"/>
      <c r="AU274" s="69">
        <v>2.16</v>
      </c>
      <c r="AV274" s="69"/>
      <c r="AW274" s="69"/>
      <c r="AX274" s="69">
        <v>38.12</v>
      </c>
      <c r="AY274" s="69">
        <v>924</v>
      </c>
      <c r="CA274" s="69">
        <v>197.82</v>
      </c>
      <c r="CB274" s="69">
        <v>0</v>
      </c>
      <c r="CC274" s="69">
        <v>0</v>
      </c>
      <c r="CD274" s="69">
        <v>0</v>
      </c>
      <c r="CE274" s="69">
        <v>434.15999999999997</v>
      </c>
      <c r="CF274" s="69">
        <v>1195.062</v>
      </c>
      <c r="CG274" s="69">
        <v>0</v>
      </c>
      <c r="CH274" s="69">
        <v>1827.042</v>
      </c>
      <c r="CI274" s="69">
        <v>1827.042</v>
      </c>
      <c r="CJ274" s="69"/>
      <c r="CK274" s="71">
        <v>1751.5665000000001</v>
      </c>
      <c r="CL274" s="69"/>
      <c r="CM274" s="72">
        <f>IF((CK274-CL274)=0,0,(CI274-CJ274)/(CK274-CL274)*100)</f>
        <v>104.30902851818642</v>
      </c>
      <c r="CO274" s="69">
        <v>105</v>
      </c>
      <c r="CP274" s="69" t="s">
        <v>43</v>
      </c>
      <c r="CQ274" s="69">
        <v>105</v>
      </c>
      <c r="CR274" s="69">
        <v>2.5</v>
      </c>
      <c r="CS274" s="69">
        <v>107.5</v>
      </c>
      <c r="CV274" s="69">
        <v>864.79199</v>
      </c>
      <c r="CW274" s="69"/>
      <c r="CX274" s="69">
        <v>901.481904</v>
      </c>
      <c r="CY274" s="69"/>
      <c r="CZ274" s="69">
        <v>864.79199</v>
      </c>
      <c r="DA274" s="69"/>
      <c r="DB274" s="69">
        <v>901.481904</v>
      </c>
      <c r="DC274" s="69"/>
    </row>
    <row r="275" spans="1:107" s="70" customFormat="1" ht="26.25" customHeight="1">
      <c r="A275" s="1"/>
      <c r="B275" s="27"/>
      <c r="C275" s="59" t="s">
        <v>38</v>
      </c>
      <c r="D275" s="60">
        <f>ROW(C275)-13</f>
        <v>262</v>
      </c>
      <c r="E275" s="61" t="s">
        <v>611</v>
      </c>
      <c r="F275" s="61" t="s">
        <v>622</v>
      </c>
      <c r="G275" s="61" t="s">
        <v>623</v>
      </c>
      <c r="H275" s="61">
        <v>40</v>
      </c>
      <c r="I275" s="62" t="s">
        <v>614</v>
      </c>
      <c r="J275" s="63">
        <v>3</v>
      </c>
      <c r="K275" s="64">
        <v>4412.976</v>
      </c>
      <c r="L275" s="65">
        <v>103.06753108712779</v>
      </c>
      <c r="M275" s="66"/>
      <c r="N275" s="67">
        <v>103.06753108712779</v>
      </c>
      <c r="O275" s="67">
        <v>104.03726708074534</v>
      </c>
      <c r="P275" s="67">
        <v>103.92091152815016</v>
      </c>
      <c r="Q275" s="67">
        <v>0</v>
      </c>
      <c r="R275" s="67">
        <v>101.53376102227523</v>
      </c>
      <c r="S275" s="67">
        <v>104.34782608695654</v>
      </c>
      <c r="T275" s="67">
        <v>104.18147034708936</v>
      </c>
      <c r="U275" s="67">
        <v>104.17136414881625</v>
      </c>
      <c r="V275" s="68">
        <v>103.71490690637629</v>
      </c>
      <c r="W275" s="66"/>
      <c r="X275" s="67">
        <v>103.71490690637629</v>
      </c>
      <c r="Y275" s="67">
        <v>104.03726708074534</v>
      </c>
      <c r="Z275" s="67">
        <v>103.92091152815013</v>
      </c>
      <c r="AA275" s="67">
        <v>0</v>
      </c>
      <c r="AB275" s="67">
        <v>101.53376102227523</v>
      </c>
      <c r="AC275" s="67">
        <v>104.34782608695652</v>
      </c>
      <c r="AD275" s="67">
        <v>104.18147034708933</v>
      </c>
      <c r="AE275" s="67">
        <v>104.17136414881625</v>
      </c>
      <c r="AF275" s="69"/>
      <c r="AG275" s="69">
        <v>38.64</v>
      </c>
      <c r="AH275" s="69">
        <v>59.68</v>
      </c>
      <c r="AI275" s="69"/>
      <c r="AJ275" s="69">
        <v>3446.43</v>
      </c>
      <c r="AK275" s="69">
        <v>2.0700000000000003</v>
      </c>
      <c r="AL275" s="69"/>
      <c r="AM275" s="69"/>
      <c r="AN275" s="69">
        <v>36.59</v>
      </c>
      <c r="AO275" s="69">
        <v>887</v>
      </c>
      <c r="AP275" s="69"/>
      <c r="AQ275" s="69">
        <v>40.20000000000001</v>
      </c>
      <c r="AR275" s="69">
        <v>62.01999999999999</v>
      </c>
      <c r="AS275" s="69"/>
      <c r="AT275" s="69">
        <v>3499.29</v>
      </c>
      <c r="AU275" s="69">
        <v>2.16</v>
      </c>
      <c r="AV275" s="69"/>
      <c r="AW275" s="69"/>
      <c r="AX275" s="69">
        <v>38.12</v>
      </c>
      <c r="AY275" s="69">
        <v>924</v>
      </c>
      <c r="CA275" s="69">
        <v>440.19000000000005</v>
      </c>
      <c r="CB275" s="69">
        <v>679.119</v>
      </c>
      <c r="CC275" s="69">
        <v>0</v>
      </c>
      <c r="CD275" s="69">
        <v>1749.645</v>
      </c>
      <c r="CE275" s="69">
        <v>164.16000000000003</v>
      </c>
      <c r="CF275" s="69">
        <v>1195.062</v>
      </c>
      <c r="CG275" s="69">
        <v>184.8</v>
      </c>
      <c r="CH275" s="69">
        <v>4412.976</v>
      </c>
      <c r="CI275" s="69">
        <v>4412.976</v>
      </c>
      <c r="CJ275" s="69"/>
      <c r="CK275" s="71">
        <v>4281.6355</v>
      </c>
      <c r="CL275" s="69"/>
      <c r="CM275" s="72">
        <f>IF((CK275-CL275)=0,0,(CI275-CJ275)/(CK275-CL275)*100)</f>
        <v>103.06753108712779</v>
      </c>
      <c r="CO275" s="69">
        <v>105</v>
      </c>
      <c r="CP275" s="69" t="s">
        <v>43</v>
      </c>
      <c r="CQ275" s="69">
        <v>105</v>
      </c>
      <c r="CR275" s="69">
        <v>2.5</v>
      </c>
      <c r="CS275" s="69">
        <v>107.5</v>
      </c>
      <c r="CV275" s="69">
        <v>1757.47018769</v>
      </c>
      <c r="CW275" s="69"/>
      <c r="CX275" s="69">
        <v>1822.75856907</v>
      </c>
      <c r="CY275" s="69"/>
      <c r="CZ275" s="69">
        <v>1757.47018769</v>
      </c>
      <c r="DA275" s="69"/>
      <c r="DB275" s="69">
        <v>1822.75856907</v>
      </c>
      <c r="DC275" s="69"/>
    </row>
    <row r="276" spans="1:107" s="70" customFormat="1" ht="26.25" customHeight="1">
      <c r="A276" s="1"/>
      <c r="B276" s="27"/>
      <c r="C276" s="59" t="s">
        <v>38</v>
      </c>
      <c r="D276" s="60">
        <f>ROW(C276)-13</f>
        <v>263</v>
      </c>
      <c r="E276" s="61" t="s">
        <v>611</v>
      </c>
      <c r="F276" s="61" t="s">
        <v>624</v>
      </c>
      <c r="G276" s="61" t="s">
        <v>625</v>
      </c>
      <c r="H276" s="61">
        <v>40</v>
      </c>
      <c r="I276" s="62" t="s">
        <v>614</v>
      </c>
      <c r="J276" s="63">
        <v>3</v>
      </c>
      <c r="K276" s="64">
        <v>1396.599</v>
      </c>
      <c r="L276" s="65">
        <v>101.95072329512915</v>
      </c>
      <c r="M276" s="66"/>
      <c r="N276" s="67">
        <v>101.95072329512915</v>
      </c>
      <c r="O276" s="67">
        <v>104.03299725022912</v>
      </c>
      <c r="P276" s="67">
        <v>0</v>
      </c>
      <c r="Q276" s="67">
        <v>0</v>
      </c>
      <c r="R276" s="67">
        <v>0</v>
      </c>
      <c r="S276" s="67">
        <v>104.34782608695654</v>
      </c>
      <c r="T276" s="67">
        <v>101.5031429352282</v>
      </c>
      <c r="U276" s="67">
        <v>0</v>
      </c>
      <c r="V276" s="68">
        <v>103.26834995672856</v>
      </c>
      <c r="W276" s="66"/>
      <c r="X276" s="67">
        <v>103.26834995672856</v>
      </c>
      <c r="Y276" s="67">
        <v>104.03299725022914</v>
      </c>
      <c r="Z276" s="67">
        <v>0</v>
      </c>
      <c r="AA276" s="67">
        <v>0</v>
      </c>
      <c r="AB276" s="67">
        <v>0</v>
      </c>
      <c r="AC276" s="67">
        <v>104.34782608695654</v>
      </c>
      <c r="AD276" s="67">
        <v>101.50314293522823</v>
      </c>
      <c r="AE276" s="67">
        <v>104.17136414881622</v>
      </c>
      <c r="AF276" s="69"/>
      <c r="AG276" s="69">
        <v>43.64000000000001</v>
      </c>
      <c r="AH276" s="69"/>
      <c r="AI276" s="69"/>
      <c r="AJ276" s="69"/>
      <c r="AK276" s="69">
        <v>2.07</v>
      </c>
      <c r="AL276" s="69"/>
      <c r="AM276" s="69"/>
      <c r="AN276" s="69">
        <v>36.59</v>
      </c>
      <c r="AO276" s="69">
        <v>887</v>
      </c>
      <c r="AP276" s="69"/>
      <c r="AQ276" s="69">
        <v>45.400000000000006</v>
      </c>
      <c r="AR276" s="69"/>
      <c r="AS276" s="69"/>
      <c r="AT276" s="69"/>
      <c r="AU276" s="69">
        <v>2.16</v>
      </c>
      <c r="AV276" s="69"/>
      <c r="AW276" s="69"/>
      <c r="AX276" s="69">
        <v>37.14000000000001</v>
      </c>
      <c r="AY276" s="69">
        <v>924</v>
      </c>
      <c r="CA276" s="69">
        <v>68.1</v>
      </c>
      <c r="CB276" s="69">
        <v>0</v>
      </c>
      <c r="CC276" s="69">
        <v>0</v>
      </c>
      <c r="CD276" s="69">
        <v>0</v>
      </c>
      <c r="CE276" s="69">
        <v>164.16000000000003</v>
      </c>
      <c r="CF276" s="69">
        <v>1164.339</v>
      </c>
      <c r="CG276" s="69">
        <v>0</v>
      </c>
      <c r="CH276" s="69">
        <v>1396.599</v>
      </c>
      <c r="CI276" s="69">
        <v>1396.599</v>
      </c>
      <c r="CJ276" s="69"/>
      <c r="CK276" s="71">
        <v>1369.8765</v>
      </c>
      <c r="CL276" s="69"/>
      <c r="CM276" s="72">
        <f>IF((CK276-CL276)=0,0,(CI276-CJ276)/(CK276-CL276)*100)</f>
        <v>101.95072329512915</v>
      </c>
      <c r="CO276" s="69">
        <v>105</v>
      </c>
      <c r="CP276" s="69" t="s">
        <v>43</v>
      </c>
      <c r="CQ276" s="69">
        <v>105</v>
      </c>
      <c r="CR276" s="69">
        <v>2.5</v>
      </c>
      <c r="CS276" s="69">
        <v>107.5</v>
      </c>
      <c r="CV276" s="69">
        <v>504.0306449666652</v>
      </c>
      <c r="CW276" s="69"/>
      <c r="CX276" s="69">
        <v>520.5041303333319</v>
      </c>
      <c r="CY276" s="69"/>
      <c r="CZ276" s="69">
        <v>504.0306449666652</v>
      </c>
      <c r="DA276" s="69"/>
      <c r="DB276" s="69">
        <v>520.5041303333319</v>
      </c>
      <c r="DC276" s="69"/>
    </row>
    <row r="277" spans="1:107" s="70" customFormat="1" ht="26.25" customHeight="1">
      <c r="A277" s="1"/>
      <c r="B277" s="27"/>
      <c r="C277" s="59" t="s">
        <v>38</v>
      </c>
      <c r="D277" s="60">
        <f>ROW(C277)-13</f>
        <v>264</v>
      </c>
      <c r="E277" s="61" t="s">
        <v>611</v>
      </c>
      <c r="F277" s="61" t="s">
        <v>626</v>
      </c>
      <c r="G277" s="61" t="s">
        <v>627</v>
      </c>
      <c r="H277" s="61">
        <v>40</v>
      </c>
      <c r="I277" s="62" t="s">
        <v>614</v>
      </c>
      <c r="J277" s="63">
        <v>3</v>
      </c>
      <c r="K277" s="64">
        <v>1452.922</v>
      </c>
      <c r="L277" s="65">
        <v>104.22933406218873</v>
      </c>
      <c r="M277" s="66"/>
      <c r="N277" s="67">
        <v>104.22933406218873</v>
      </c>
      <c r="O277" s="67">
        <v>104.63428252372975</v>
      </c>
      <c r="P277" s="67">
        <v>0</v>
      </c>
      <c r="Q277" s="67">
        <v>0</v>
      </c>
      <c r="R277" s="67">
        <v>0</v>
      </c>
      <c r="S277" s="67">
        <v>104.34782608695654</v>
      </c>
      <c r="T277" s="67">
        <v>104.18147034708936</v>
      </c>
      <c r="U277" s="67">
        <v>0</v>
      </c>
      <c r="V277" s="68">
        <v>104.20933306391476</v>
      </c>
      <c r="W277" s="66"/>
      <c r="X277" s="67">
        <v>104.20933306391476</v>
      </c>
      <c r="Y277" s="67">
        <v>104.63428252372972</v>
      </c>
      <c r="Z277" s="67">
        <v>0</v>
      </c>
      <c r="AA277" s="67">
        <v>0</v>
      </c>
      <c r="AB277" s="67">
        <v>0</v>
      </c>
      <c r="AC277" s="67">
        <v>104.34782608695654</v>
      </c>
      <c r="AD277" s="67">
        <v>104.18147034708933</v>
      </c>
      <c r="AE277" s="67">
        <v>104.17136414881622</v>
      </c>
      <c r="AF277" s="69"/>
      <c r="AG277" s="69">
        <v>17.910000000000004</v>
      </c>
      <c r="AH277" s="69"/>
      <c r="AI277" s="69"/>
      <c r="AJ277" s="69"/>
      <c r="AK277" s="69">
        <v>2.07</v>
      </c>
      <c r="AL277" s="69"/>
      <c r="AM277" s="69"/>
      <c r="AN277" s="69">
        <v>36.59000000000001</v>
      </c>
      <c r="AO277" s="69">
        <v>887</v>
      </c>
      <c r="AP277" s="69"/>
      <c r="AQ277" s="69">
        <v>18.739999999999995</v>
      </c>
      <c r="AR277" s="69"/>
      <c r="AS277" s="69"/>
      <c r="AT277" s="69"/>
      <c r="AU277" s="69">
        <v>2.16</v>
      </c>
      <c r="AV277" s="69"/>
      <c r="AW277" s="69"/>
      <c r="AX277" s="69">
        <v>38.120000000000005</v>
      </c>
      <c r="AY277" s="69">
        <v>923.9999999999999</v>
      </c>
      <c r="CA277" s="69">
        <v>93.69999999999999</v>
      </c>
      <c r="CB277" s="69">
        <v>0</v>
      </c>
      <c r="CC277" s="69">
        <v>0</v>
      </c>
      <c r="CD277" s="69">
        <v>0</v>
      </c>
      <c r="CE277" s="69">
        <v>164.16000000000003</v>
      </c>
      <c r="CF277" s="69">
        <v>1195.062</v>
      </c>
      <c r="CG277" s="69">
        <v>0</v>
      </c>
      <c r="CH277" s="69">
        <v>1452.922</v>
      </c>
      <c r="CI277" s="69">
        <v>1452.922</v>
      </c>
      <c r="CJ277" s="69"/>
      <c r="CK277" s="71">
        <v>1393.9665</v>
      </c>
      <c r="CL277" s="69"/>
      <c r="CM277" s="72">
        <f>IF((CK277-CL277)=0,0,(CI277-CJ277)/(CK277-CL277)*100)</f>
        <v>104.22933406218873</v>
      </c>
      <c r="CO277" s="69">
        <v>105</v>
      </c>
      <c r="CP277" s="69" t="s">
        <v>43</v>
      </c>
      <c r="CQ277" s="69">
        <v>105</v>
      </c>
      <c r="CR277" s="69">
        <v>2.5</v>
      </c>
      <c r="CS277" s="69">
        <v>107.5</v>
      </c>
      <c r="CV277" s="69">
        <v>427.404359</v>
      </c>
      <c r="CW277" s="69"/>
      <c r="CX277" s="69">
        <v>445.39523199999996</v>
      </c>
      <c r="CY277" s="69"/>
      <c r="CZ277" s="69">
        <v>427.404359</v>
      </c>
      <c r="DA277" s="69"/>
      <c r="DB277" s="69">
        <v>445.39523199999996</v>
      </c>
      <c r="DC277" s="69"/>
    </row>
    <row r="278" spans="1:107" s="70" customFormat="1" ht="26.25" customHeight="1">
      <c r="A278" s="1"/>
      <c r="B278" s="27"/>
      <c r="C278" s="59" t="s">
        <v>38</v>
      </c>
      <c r="D278" s="60">
        <f>ROW(C278)-13</f>
        <v>265</v>
      </c>
      <c r="E278" s="61" t="s">
        <v>611</v>
      </c>
      <c r="F278" s="61" t="s">
        <v>628</v>
      </c>
      <c r="G278" s="61" t="s">
        <v>629</v>
      </c>
      <c r="H278" s="61">
        <v>40</v>
      </c>
      <c r="I278" s="62" t="s">
        <v>614</v>
      </c>
      <c r="J278" s="63">
        <v>3</v>
      </c>
      <c r="K278" s="64">
        <v>1388.952</v>
      </c>
      <c r="L278" s="65">
        <v>104.19694127523007</v>
      </c>
      <c r="M278" s="66"/>
      <c r="N278" s="67">
        <v>104.19694127523007</v>
      </c>
      <c r="O278" s="67">
        <v>103.98740818467998</v>
      </c>
      <c r="P278" s="67">
        <v>0</v>
      </c>
      <c r="Q278" s="67">
        <v>0</v>
      </c>
      <c r="R278" s="67">
        <v>0</v>
      </c>
      <c r="S278" s="67">
        <v>104.34782608695654</v>
      </c>
      <c r="T278" s="67">
        <v>104.18147034708936</v>
      </c>
      <c r="U278" s="67">
        <v>0</v>
      </c>
      <c r="V278" s="68">
        <v>104.19415444036777</v>
      </c>
      <c r="W278" s="66"/>
      <c r="X278" s="67">
        <v>104.19415444036777</v>
      </c>
      <c r="Y278" s="67">
        <v>103.98740818467998</v>
      </c>
      <c r="Z278" s="67">
        <v>0</v>
      </c>
      <c r="AA278" s="67">
        <v>0</v>
      </c>
      <c r="AB278" s="67">
        <v>0</v>
      </c>
      <c r="AC278" s="67">
        <v>104.34782608695652</v>
      </c>
      <c r="AD278" s="67">
        <v>104.18147034708937</v>
      </c>
      <c r="AE278" s="67">
        <v>104.17136414881625</v>
      </c>
      <c r="AF278" s="69"/>
      <c r="AG278" s="69">
        <v>19.06</v>
      </c>
      <c r="AH278" s="69"/>
      <c r="AI278" s="69"/>
      <c r="AJ278" s="69"/>
      <c r="AK278" s="69">
        <v>2.0700000000000003</v>
      </c>
      <c r="AL278" s="69"/>
      <c r="AM278" s="69"/>
      <c r="AN278" s="69">
        <v>36.589999999999996</v>
      </c>
      <c r="AO278" s="69">
        <v>887</v>
      </c>
      <c r="AP278" s="69"/>
      <c r="AQ278" s="69">
        <v>19.82</v>
      </c>
      <c r="AR278" s="69"/>
      <c r="AS278" s="69"/>
      <c r="AT278" s="69"/>
      <c r="AU278" s="69">
        <v>2.16</v>
      </c>
      <c r="AV278" s="69"/>
      <c r="AW278" s="69"/>
      <c r="AX278" s="69">
        <v>38.120000000000005</v>
      </c>
      <c r="AY278" s="69">
        <v>924</v>
      </c>
      <c r="CA278" s="69">
        <v>29.73</v>
      </c>
      <c r="CB278" s="69">
        <v>0</v>
      </c>
      <c r="CC278" s="69">
        <v>0</v>
      </c>
      <c r="CD278" s="69">
        <v>0</v>
      </c>
      <c r="CE278" s="69">
        <v>164.16000000000003</v>
      </c>
      <c r="CF278" s="69">
        <v>1195.062</v>
      </c>
      <c r="CG278" s="69">
        <v>0</v>
      </c>
      <c r="CH278" s="69">
        <v>1388.952</v>
      </c>
      <c r="CI278" s="69">
        <v>1388.952</v>
      </c>
      <c r="CJ278" s="69"/>
      <c r="CK278" s="71">
        <v>1333.0065000000002</v>
      </c>
      <c r="CL278" s="69"/>
      <c r="CM278" s="72">
        <f>IF((CK278-CL278)=0,0,(CI278-CJ278)/(CK278-CL278)*100)</f>
        <v>104.19694127523007</v>
      </c>
      <c r="CO278" s="69">
        <v>105</v>
      </c>
      <c r="CP278" s="69" t="s">
        <v>43</v>
      </c>
      <c r="CQ278" s="69">
        <v>105</v>
      </c>
      <c r="CR278" s="69">
        <v>2.5</v>
      </c>
      <c r="CS278" s="69">
        <v>107.5</v>
      </c>
      <c r="CV278" s="69">
        <v>721.1505425</v>
      </c>
      <c r="CW278" s="69"/>
      <c r="CX278" s="69">
        <v>751.39671</v>
      </c>
      <c r="CY278" s="69"/>
      <c r="CZ278" s="69">
        <v>721.1505425</v>
      </c>
      <c r="DA278" s="69"/>
      <c r="DB278" s="69">
        <v>751.39671</v>
      </c>
      <c r="DC278" s="69"/>
    </row>
    <row r="279" spans="1:107" s="70" customFormat="1" ht="26.25" customHeight="1">
      <c r="A279" s="1"/>
      <c r="B279" s="27"/>
      <c r="C279" s="59" t="s">
        <v>38</v>
      </c>
      <c r="D279" s="60">
        <f>ROW(C279)-13</f>
        <v>266</v>
      </c>
      <c r="E279" s="61" t="s">
        <v>611</v>
      </c>
      <c r="F279" s="61" t="s">
        <v>630</v>
      </c>
      <c r="G279" s="61" t="s">
        <v>631</v>
      </c>
      <c r="H279" s="61">
        <v>40</v>
      </c>
      <c r="I279" s="62" t="s">
        <v>614</v>
      </c>
      <c r="J279" s="63">
        <v>3</v>
      </c>
      <c r="K279" s="64">
        <v>1427.322</v>
      </c>
      <c r="L279" s="65">
        <v>104.19348021518726</v>
      </c>
      <c r="M279" s="66"/>
      <c r="N279" s="67">
        <v>104.19348021518726</v>
      </c>
      <c r="O279" s="67">
        <v>104.03299725022912</v>
      </c>
      <c r="P279" s="67">
        <v>0</v>
      </c>
      <c r="Q279" s="67">
        <v>0</v>
      </c>
      <c r="R279" s="67">
        <v>0</v>
      </c>
      <c r="S279" s="67">
        <v>104.34782608695654</v>
      </c>
      <c r="T279" s="67">
        <v>104.18147034708936</v>
      </c>
      <c r="U279" s="67">
        <v>0</v>
      </c>
      <c r="V279" s="68">
        <v>104.18941984971464</v>
      </c>
      <c r="W279" s="66"/>
      <c r="X279" s="67">
        <v>104.18941984971464</v>
      </c>
      <c r="Y279" s="67">
        <v>104.03299725022912</v>
      </c>
      <c r="Z279" s="67">
        <v>0</v>
      </c>
      <c r="AA279" s="67">
        <v>0</v>
      </c>
      <c r="AB279" s="67">
        <v>0</v>
      </c>
      <c r="AC279" s="67">
        <v>104.34782608695654</v>
      </c>
      <c r="AD279" s="67">
        <v>104.18147034708936</v>
      </c>
      <c r="AE279" s="67">
        <v>104.17136414881622</v>
      </c>
      <c r="AF279" s="69"/>
      <c r="AG279" s="69">
        <v>43.64000000000001</v>
      </c>
      <c r="AH279" s="69"/>
      <c r="AI279" s="69"/>
      <c r="AJ279" s="69"/>
      <c r="AK279" s="69">
        <v>2.07</v>
      </c>
      <c r="AL279" s="69"/>
      <c r="AM279" s="69"/>
      <c r="AN279" s="69">
        <v>36.589999999999996</v>
      </c>
      <c r="AO279" s="69">
        <v>886.9999999999999</v>
      </c>
      <c r="AP279" s="69"/>
      <c r="AQ279" s="69">
        <v>45.4</v>
      </c>
      <c r="AR279" s="69"/>
      <c r="AS279" s="69"/>
      <c r="AT279" s="69"/>
      <c r="AU279" s="69">
        <v>2.1600000000000006</v>
      </c>
      <c r="AV279" s="69"/>
      <c r="AW279" s="69"/>
      <c r="AX279" s="69">
        <v>38.12</v>
      </c>
      <c r="AY279" s="69">
        <v>923.9999999999999</v>
      </c>
      <c r="CA279" s="69">
        <v>68.1</v>
      </c>
      <c r="CB279" s="69">
        <v>0</v>
      </c>
      <c r="CC279" s="69">
        <v>0</v>
      </c>
      <c r="CD279" s="69">
        <v>0</v>
      </c>
      <c r="CE279" s="69">
        <v>164.16000000000003</v>
      </c>
      <c r="CF279" s="69">
        <v>1195.062</v>
      </c>
      <c r="CG279" s="69">
        <v>0</v>
      </c>
      <c r="CH279" s="69">
        <v>1427.322</v>
      </c>
      <c r="CI279" s="69">
        <v>1427.322</v>
      </c>
      <c r="CJ279" s="69"/>
      <c r="CK279" s="71">
        <v>1369.8765</v>
      </c>
      <c r="CL279" s="69"/>
      <c r="CM279" s="72">
        <f>IF((CK279-CL279)=0,0,(CI279-CJ279)/(CK279-CL279)*100)</f>
        <v>104.19348021518726</v>
      </c>
      <c r="CO279" s="69">
        <v>105</v>
      </c>
      <c r="CP279" s="69" t="s">
        <v>43</v>
      </c>
      <c r="CQ279" s="69">
        <v>105</v>
      </c>
      <c r="CR279" s="69">
        <v>2.5</v>
      </c>
      <c r="CS279" s="69">
        <v>107.5</v>
      </c>
      <c r="CV279" s="69">
        <v>310.02621999999997</v>
      </c>
      <c r="CW279" s="69"/>
      <c r="CX279" s="69">
        <v>323.01451999999995</v>
      </c>
      <c r="CY279" s="69"/>
      <c r="CZ279" s="69">
        <v>310.02621999999997</v>
      </c>
      <c r="DA279" s="69"/>
      <c r="DB279" s="69">
        <v>323.01451999999995</v>
      </c>
      <c r="DC279" s="69"/>
    </row>
    <row r="280" spans="1:107" s="70" customFormat="1" ht="26.25" customHeight="1">
      <c r="A280" s="1"/>
      <c r="B280" s="27"/>
      <c r="C280" s="59" t="s">
        <v>38</v>
      </c>
      <c r="D280" s="60">
        <f>ROW(C280)-13</f>
        <v>267</v>
      </c>
      <c r="E280" s="61" t="s">
        <v>611</v>
      </c>
      <c r="F280" s="61" t="s">
        <v>632</v>
      </c>
      <c r="G280" s="61" t="s">
        <v>633</v>
      </c>
      <c r="H280" s="61">
        <v>40</v>
      </c>
      <c r="I280" s="62" t="s">
        <v>614</v>
      </c>
      <c r="J280" s="63">
        <v>3</v>
      </c>
      <c r="K280" s="64">
        <v>3176.9669999999996</v>
      </c>
      <c r="L280" s="65">
        <v>102.71170445491184</v>
      </c>
      <c r="M280" s="66"/>
      <c r="N280" s="67">
        <v>102.71170445491184</v>
      </c>
      <c r="O280" s="67">
        <v>104.03299725022912</v>
      </c>
      <c r="P280" s="67">
        <v>0</v>
      </c>
      <c r="Q280" s="67">
        <v>0</v>
      </c>
      <c r="R280" s="67">
        <v>101.53376102227523</v>
      </c>
      <c r="S280" s="67">
        <v>104.34782608695654</v>
      </c>
      <c r="T280" s="67">
        <v>104.18147034708936</v>
      </c>
      <c r="U280" s="67">
        <v>0</v>
      </c>
      <c r="V280" s="68">
        <v>103.56385734214739</v>
      </c>
      <c r="W280" s="66"/>
      <c r="X280" s="67">
        <v>103.56385734214739</v>
      </c>
      <c r="Y280" s="67">
        <v>100.97273698835684</v>
      </c>
      <c r="Z280" s="67">
        <v>0</v>
      </c>
      <c r="AA280" s="67">
        <v>0</v>
      </c>
      <c r="AB280" s="67">
        <v>101.53376102227524</v>
      </c>
      <c r="AC280" s="67">
        <v>104.34782608695654</v>
      </c>
      <c r="AD280" s="67">
        <v>104.18147034708936</v>
      </c>
      <c r="AE280" s="67">
        <v>104.17136414881625</v>
      </c>
      <c r="AF280" s="69"/>
      <c r="AG280" s="69">
        <v>22.169367948562524</v>
      </c>
      <c r="AH280" s="69"/>
      <c r="AI280" s="69"/>
      <c r="AJ280" s="69">
        <v>3446.429999999999</v>
      </c>
      <c r="AK280" s="69">
        <v>2.07</v>
      </c>
      <c r="AL280" s="69"/>
      <c r="AM280" s="69"/>
      <c r="AN280" s="69">
        <v>36.59</v>
      </c>
      <c r="AO280" s="69">
        <v>886.9999999999999</v>
      </c>
      <c r="AP280" s="69"/>
      <c r="AQ280" s="69">
        <v>22.385017590683116</v>
      </c>
      <c r="AR280" s="69"/>
      <c r="AS280" s="69"/>
      <c r="AT280" s="69">
        <v>3499.29</v>
      </c>
      <c r="AU280" s="69">
        <v>2.16</v>
      </c>
      <c r="AV280" s="69"/>
      <c r="AW280" s="69"/>
      <c r="AX280" s="69">
        <v>38.12</v>
      </c>
      <c r="AY280" s="69">
        <v>924</v>
      </c>
      <c r="CA280" s="69">
        <v>68.1</v>
      </c>
      <c r="CB280" s="69">
        <v>0</v>
      </c>
      <c r="CC280" s="69">
        <v>0</v>
      </c>
      <c r="CD280" s="69">
        <v>1749.645</v>
      </c>
      <c r="CE280" s="69">
        <v>164.16000000000003</v>
      </c>
      <c r="CF280" s="69">
        <v>1195.062</v>
      </c>
      <c r="CG280" s="69">
        <v>0</v>
      </c>
      <c r="CH280" s="69">
        <v>3176.9669999999996</v>
      </c>
      <c r="CI280" s="69">
        <v>3176.9669999999996</v>
      </c>
      <c r="CJ280" s="69"/>
      <c r="CK280" s="71">
        <v>3093.0915</v>
      </c>
      <c r="CL280" s="69"/>
      <c r="CM280" s="72">
        <f>IF((CK280-CL280)=0,0,(CI280-CJ280)/(CK280-CL280)*100)</f>
        <v>102.71170445491184</v>
      </c>
      <c r="CO280" s="69">
        <v>105</v>
      </c>
      <c r="CP280" s="69" t="s">
        <v>43</v>
      </c>
      <c r="CQ280" s="69">
        <v>105</v>
      </c>
      <c r="CR280" s="69">
        <v>2.5</v>
      </c>
      <c r="CS280" s="69">
        <v>107.5</v>
      </c>
      <c r="CV280" s="69">
        <v>1805.9437613334494</v>
      </c>
      <c r="CW280" s="69"/>
      <c r="CX280" s="69">
        <v>1870.3050206667845</v>
      </c>
      <c r="CY280" s="69"/>
      <c r="CZ280" s="69">
        <v>1805.9437613334494</v>
      </c>
      <c r="DA280" s="69"/>
      <c r="DB280" s="69">
        <v>1870.3050206667845</v>
      </c>
      <c r="DC280" s="69"/>
    </row>
    <row r="281" spans="1:107" s="70" customFormat="1" ht="26.25" customHeight="1">
      <c r="A281" s="1"/>
      <c r="B281" s="27"/>
      <c r="C281" s="59" t="s">
        <v>38</v>
      </c>
      <c r="D281" s="60">
        <f>ROW(C281)-13</f>
        <v>268</v>
      </c>
      <c r="E281" s="61" t="s">
        <v>634</v>
      </c>
      <c r="F281" s="61" t="s">
        <v>635</v>
      </c>
      <c r="G281" s="61" t="s">
        <v>636</v>
      </c>
      <c r="H281" s="61">
        <v>37</v>
      </c>
      <c r="I281" s="62" t="s">
        <v>637</v>
      </c>
      <c r="J281" s="63">
        <v>3</v>
      </c>
      <c r="K281" s="64">
        <v>4153.47858</v>
      </c>
      <c r="L281" s="65">
        <v>104.53575781634767</v>
      </c>
      <c r="M281" s="66"/>
      <c r="N281" s="67">
        <v>104.53575781634767</v>
      </c>
      <c r="O281" s="67">
        <v>105.531914893617</v>
      </c>
      <c r="P281" s="67">
        <v>101.05691056910568</v>
      </c>
      <c r="Q281" s="67">
        <v>0</v>
      </c>
      <c r="R281" s="67">
        <v>104.99995535754145</v>
      </c>
      <c r="S281" s="67">
        <v>104.05405405405406</v>
      </c>
      <c r="T281" s="67">
        <v>104.19002655650635</v>
      </c>
      <c r="U281" s="67">
        <v>0</v>
      </c>
      <c r="V281" s="68">
        <v>104.53289042534965</v>
      </c>
      <c r="W281" s="66"/>
      <c r="X281" s="67">
        <v>104.53289042534965</v>
      </c>
      <c r="Y281" s="67">
        <v>105.53191489361701</v>
      </c>
      <c r="Z281" s="67">
        <v>101.05691056910567</v>
      </c>
      <c r="AA281" s="67">
        <v>0</v>
      </c>
      <c r="AB281" s="67">
        <v>104.99995535754145</v>
      </c>
      <c r="AC281" s="67">
        <v>104.06629567887703</v>
      </c>
      <c r="AD281" s="67">
        <v>104.19002655650635</v>
      </c>
      <c r="AE281" s="67">
        <v>104.16666666666666</v>
      </c>
      <c r="AF281" s="69"/>
      <c r="AG281" s="69">
        <v>18.8</v>
      </c>
      <c r="AH281" s="69">
        <v>12.300000000000006</v>
      </c>
      <c r="AI281" s="69"/>
      <c r="AJ281" s="69">
        <v>1120.01</v>
      </c>
      <c r="AK281" s="69">
        <v>2.8569680145366374</v>
      </c>
      <c r="AL281" s="69"/>
      <c r="AM281" s="69"/>
      <c r="AN281" s="69">
        <v>33.88999999999999</v>
      </c>
      <c r="AO281" s="69">
        <v>384</v>
      </c>
      <c r="AP281" s="69"/>
      <c r="AQ281" s="69">
        <v>19.84</v>
      </c>
      <c r="AR281" s="69">
        <v>12.43</v>
      </c>
      <c r="AS281" s="69"/>
      <c r="AT281" s="69">
        <v>1176.01</v>
      </c>
      <c r="AU281" s="69">
        <v>2.973140781458639</v>
      </c>
      <c r="AV281" s="69"/>
      <c r="AW281" s="69"/>
      <c r="AX281" s="69">
        <v>35.31000000000001</v>
      </c>
      <c r="AY281" s="69">
        <v>399.99999999999994</v>
      </c>
      <c r="CA281" s="69">
        <v>535.68</v>
      </c>
      <c r="CB281" s="69">
        <v>177.1275</v>
      </c>
      <c r="CC281" s="69">
        <v>0</v>
      </c>
      <c r="CD281" s="69">
        <v>1714.62258</v>
      </c>
      <c r="CE281" s="69">
        <v>619.08</v>
      </c>
      <c r="CF281" s="69">
        <v>1106.9685</v>
      </c>
      <c r="CG281" s="69">
        <v>0</v>
      </c>
      <c r="CH281" s="69">
        <v>4153.47858</v>
      </c>
      <c r="CI281" s="69">
        <v>4153.47858</v>
      </c>
      <c r="CJ281" s="69"/>
      <c r="CK281" s="71">
        <v>3973.26108</v>
      </c>
      <c r="CL281" s="69"/>
      <c r="CM281" s="72">
        <f>IF((CK281-CL281)=0,0,(CI281-CJ281)/(CK281-CL281)*100)</f>
        <v>104.53575781634767</v>
      </c>
      <c r="CO281" s="69">
        <v>105</v>
      </c>
      <c r="CP281" s="69" t="s">
        <v>43</v>
      </c>
      <c r="CQ281" s="69">
        <v>105</v>
      </c>
      <c r="CR281" s="69">
        <v>2.5</v>
      </c>
      <c r="CS281" s="69">
        <v>107.5</v>
      </c>
      <c r="CV281" s="69">
        <v>3919.770426459419</v>
      </c>
      <c r="CW281" s="69"/>
      <c r="CX281" s="69">
        <v>4097.449324816085</v>
      </c>
      <c r="CY281" s="69"/>
      <c r="CZ281" s="69">
        <v>3919.770426459419</v>
      </c>
      <c r="DA281" s="69"/>
      <c r="DB281" s="69">
        <v>4097.449324816085</v>
      </c>
      <c r="DC281" s="69"/>
    </row>
    <row r="282" spans="1:107" s="70" customFormat="1" ht="26.25" customHeight="1">
      <c r="A282" s="1"/>
      <c r="B282" s="27"/>
      <c r="C282" s="59" t="s">
        <v>38</v>
      </c>
      <c r="D282" s="60">
        <f>ROW(C282)-13</f>
        <v>269</v>
      </c>
      <c r="E282" s="61" t="s">
        <v>634</v>
      </c>
      <c r="F282" s="61" t="s">
        <v>638</v>
      </c>
      <c r="G282" s="61" t="s">
        <v>639</v>
      </c>
      <c r="H282" s="61">
        <v>37</v>
      </c>
      <c r="I282" s="62" t="s">
        <v>637</v>
      </c>
      <c r="J282" s="63">
        <v>3</v>
      </c>
      <c r="K282" s="64">
        <v>2104.11344</v>
      </c>
      <c r="L282" s="65">
        <v>104.2403283789645</v>
      </c>
      <c r="M282" s="66"/>
      <c r="N282" s="67">
        <v>104.2403283789645</v>
      </c>
      <c r="O282" s="67">
        <v>104.48275862068965</v>
      </c>
      <c r="P282" s="67">
        <v>0</v>
      </c>
      <c r="Q282" s="67">
        <v>0</v>
      </c>
      <c r="R282" s="67">
        <v>0</v>
      </c>
      <c r="S282" s="67">
        <v>104.2</v>
      </c>
      <c r="T282" s="67">
        <v>104.19002655650635</v>
      </c>
      <c r="U282" s="67">
        <v>104.16666666666667</v>
      </c>
      <c r="V282" s="68">
        <v>104.23169312041433</v>
      </c>
      <c r="W282" s="66"/>
      <c r="X282" s="67">
        <v>104.23169312041433</v>
      </c>
      <c r="Y282" s="67">
        <v>104.37751661275223</v>
      </c>
      <c r="Z282" s="67">
        <v>0</v>
      </c>
      <c r="AA282" s="67">
        <v>0</v>
      </c>
      <c r="AB282" s="67">
        <v>0</v>
      </c>
      <c r="AC282" s="67">
        <v>104.2</v>
      </c>
      <c r="AD282" s="67">
        <v>104.1900265565064</v>
      </c>
      <c r="AE282" s="67">
        <v>104.16666666666667</v>
      </c>
      <c r="AF282" s="69"/>
      <c r="AG282" s="69">
        <v>17.72435885976332</v>
      </c>
      <c r="AH282" s="69"/>
      <c r="AI282" s="69"/>
      <c r="AJ282" s="69"/>
      <c r="AK282" s="69">
        <v>2.0700000000000003</v>
      </c>
      <c r="AL282" s="69"/>
      <c r="AM282" s="69"/>
      <c r="AN282" s="69">
        <v>33.88999999999999</v>
      </c>
      <c r="AO282" s="69">
        <v>384</v>
      </c>
      <c r="AP282" s="69"/>
      <c r="AQ282" s="69">
        <v>18.500245613353282</v>
      </c>
      <c r="AR282" s="69"/>
      <c r="AS282" s="69"/>
      <c r="AT282" s="69"/>
      <c r="AU282" s="69">
        <v>2.15694</v>
      </c>
      <c r="AV282" s="69"/>
      <c r="AW282" s="69"/>
      <c r="AX282" s="69">
        <v>35.31000000000001</v>
      </c>
      <c r="AY282" s="69">
        <v>400</v>
      </c>
      <c r="CA282" s="69">
        <v>363.6</v>
      </c>
      <c r="CB282" s="69">
        <v>0</v>
      </c>
      <c r="CC282" s="69">
        <v>0</v>
      </c>
      <c r="CD282" s="69">
        <v>0</v>
      </c>
      <c r="CE282" s="69">
        <v>433.54494</v>
      </c>
      <c r="CF282" s="69">
        <v>1106.9685</v>
      </c>
      <c r="CG282" s="69">
        <v>200</v>
      </c>
      <c r="CH282" s="69">
        <v>2104.11344</v>
      </c>
      <c r="CI282" s="69">
        <v>2104.11344</v>
      </c>
      <c r="CJ282" s="69"/>
      <c r="CK282" s="71">
        <v>2018.5214999999998</v>
      </c>
      <c r="CL282" s="69"/>
      <c r="CM282" s="72">
        <f>IF((CK282-CL282)=0,0,(CI282-CJ282)/(CK282-CL282)*100)</f>
        <v>104.2403283789645</v>
      </c>
      <c r="CO282" s="69">
        <v>105</v>
      </c>
      <c r="CP282" s="69" t="s">
        <v>43</v>
      </c>
      <c r="CQ282" s="69">
        <v>105</v>
      </c>
      <c r="CR282" s="69">
        <v>2.5</v>
      </c>
      <c r="CS282" s="69">
        <v>107.5</v>
      </c>
      <c r="CV282" s="69">
        <v>1470.9823641600133</v>
      </c>
      <c r="CW282" s="69"/>
      <c r="CX282" s="69">
        <v>1533.2298236666807</v>
      </c>
      <c r="CY282" s="69"/>
      <c r="CZ282" s="69">
        <v>1470.9823641600133</v>
      </c>
      <c r="DA282" s="69"/>
      <c r="DB282" s="69">
        <v>1533.2298236666807</v>
      </c>
      <c r="DC282" s="69"/>
    </row>
    <row r="283" spans="1:107" s="70" customFormat="1" ht="26.25" customHeight="1">
      <c r="A283" s="1"/>
      <c r="B283" s="27"/>
      <c r="C283" s="59" t="s">
        <v>38</v>
      </c>
      <c r="D283" s="60">
        <f>ROW(C283)-13</f>
        <v>270</v>
      </c>
      <c r="E283" s="61" t="s">
        <v>640</v>
      </c>
      <c r="F283" s="61" t="s">
        <v>640</v>
      </c>
      <c r="G283" s="61" t="s">
        <v>641</v>
      </c>
      <c r="H283" s="61">
        <v>17</v>
      </c>
      <c r="I283" s="62" t="s">
        <v>642</v>
      </c>
      <c r="J283" s="63">
        <v>3</v>
      </c>
      <c r="K283" s="64">
        <v>5613.242298</v>
      </c>
      <c r="L283" s="65">
        <v>104.68832179722676</v>
      </c>
      <c r="M283" s="66"/>
      <c r="N283" s="67">
        <v>104.68832179722676</v>
      </c>
      <c r="O283" s="67">
        <v>105.01319261213722</v>
      </c>
      <c r="P283" s="67">
        <v>104.97658079625292</v>
      </c>
      <c r="Q283" s="67">
        <v>0</v>
      </c>
      <c r="R283" s="67">
        <v>105</v>
      </c>
      <c r="S283" s="67">
        <v>104.19999999999999</v>
      </c>
      <c r="T283" s="67">
        <v>104.2</v>
      </c>
      <c r="U283" s="67">
        <v>0</v>
      </c>
      <c r="V283" s="68">
        <v>104.72910358202472</v>
      </c>
      <c r="W283" s="66"/>
      <c r="X283" s="67">
        <v>104.72910358202472</v>
      </c>
      <c r="Y283" s="67">
        <v>105.01146285126603</v>
      </c>
      <c r="Z283" s="67">
        <v>104.97658079625293</v>
      </c>
      <c r="AA283" s="67">
        <v>0</v>
      </c>
      <c r="AB283" s="67">
        <v>104.92515989520868</v>
      </c>
      <c r="AC283" s="67">
        <v>104.2</v>
      </c>
      <c r="AD283" s="67">
        <v>104.2</v>
      </c>
      <c r="AE283" s="67">
        <v>0</v>
      </c>
      <c r="AF283" s="69"/>
      <c r="AG283" s="69">
        <v>25.405285423127182</v>
      </c>
      <c r="AH283" s="69">
        <v>17.079999999999995</v>
      </c>
      <c r="AI283" s="69"/>
      <c r="AJ283" s="69">
        <v>2465.090792401931</v>
      </c>
      <c r="AK283" s="69">
        <v>2.8622433731107155</v>
      </c>
      <c r="AL283" s="69"/>
      <c r="AM283" s="69"/>
      <c r="AN283" s="69">
        <v>24.909999999999997</v>
      </c>
      <c r="AO283" s="69"/>
      <c r="AP283" s="69"/>
      <c r="AQ283" s="69">
        <v>26.678461864365314</v>
      </c>
      <c r="AR283" s="69">
        <v>17.93</v>
      </c>
      <c r="AS283" s="69"/>
      <c r="AT283" s="69">
        <v>2586.500455489793</v>
      </c>
      <c r="AU283" s="69">
        <v>2.9824575500586876</v>
      </c>
      <c r="AV283" s="69"/>
      <c r="AW283" s="69"/>
      <c r="AX283" s="69">
        <v>25.95622</v>
      </c>
      <c r="AY283" s="69"/>
      <c r="CA283" s="69">
        <v>468.048</v>
      </c>
      <c r="CB283" s="69">
        <v>301.22399999999993</v>
      </c>
      <c r="CC283" s="69">
        <v>0</v>
      </c>
      <c r="CD283" s="69">
        <v>2668.3587</v>
      </c>
      <c r="CE283" s="69">
        <v>750.6151199999999</v>
      </c>
      <c r="CF283" s="69">
        <v>1424.996478</v>
      </c>
      <c r="CG283" s="69">
        <v>0</v>
      </c>
      <c r="CH283" s="69">
        <v>5613.242298</v>
      </c>
      <c r="CI283" s="69">
        <v>5613.242298</v>
      </c>
      <c r="CJ283" s="69"/>
      <c r="CK283" s="71">
        <v>5361.861</v>
      </c>
      <c r="CL283" s="69"/>
      <c r="CM283" s="72">
        <f>IF((CK283-CL283)=0,0,(CI283-CJ283)/(CK283-CL283)*100)</f>
        <v>104.68832179722676</v>
      </c>
      <c r="CO283" s="69">
        <v>105</v>
      </c>
      <c r="CP283" s="69" t="s">
        <v>43</v>
      </c>
      <c r="CQ283" s="69">
        <v>105</v>
      </c>
      <c r="CR283" s="69">
        <v>2.5</v>
      </c>
      <c r="CS283" s="69">
        <v>107.5</v>
      </c>
      <c r="CV283" s="69">
        <v>39927.67334767154</v>
      </c>
      <c r="CW283" s="69"/>
      <c r="CX283" s="69">
        <v>41815.8943781754</v>
      </c>
      <c r="CY283" s="69"/>
      <c r="CZ283" s="69">
        <v>39927.67334767154</v>
      </c>
      <c r="DA283" s="69"/>
      <c r="DB283" s="69">
        <v>41815.8943781754</v>
      </c>
      <c r="DC283" s="69"/>
    </row>
    <row r="284" spans="1:107" s="70" customFormat="1" ht="26.25" customHeight="1">
      <c r="A284" s="1"/>
      <c r="B284" s="27"/>
      <c r="C284" s="59" t="s">
        <v>38</v>
      </c>
      <c r="D284" s="60">
        <f>ROW(C284)-13</f>
        <v>271</v>
      </c>
      <c r="E284" s="61" t="s">
        <v>643</v>
      </c>
      <c r="F284" s="61" t="s">
        <v>644</v>
      </c>
      <c r="G284" s="61" t="s">
        <v>645</v>
      </c>
      <c r="H284" s="61">
        <v>33</v>
      </c>
      <c r="I284" s="62" t="s">
        <v>646</v>
      </c>
      <c r="J284" s="63">
        <v>3</v>
      </c>
      <c r="K284" s="64">
        <v>6647.45372</v>
      </c>
      <c r="L284" s="65">
        <v>104.30872554816983</v>
      </c>
      <c r="M284" s="66"/>
      <c r="N284" s="67">
        <v>104.30872554816983</v>
      </c>
      <c r="O284" s="67">
        <v>104.98783454987834</v>
      </c>
      <c r="P284" s="67">
        <v>105.00375281461096</v>
      </c>
      <c r="Q284" s="67">
        <v>0</v>
      </c>
      <c r="R284" s="67">
        <v>104.20239371204005</v>
      </c>
      <c r="S284" s="67">
        <v>104.05405405405406</v>
      </c>
      <c r="T284" s="67">
        <v>104.19002655650635</v>
      </c>
      <c r="U284" s="67">
        <v>0</v>
      </c>
      <c r="V284" s="68">
        <v>104.18128554811892</v>
      </c>
      <c r="W284" s="66"/>
      <c r="X284" s="67">
        <v>104.18128554811892</v>
      </c>
      <c r="Y284" s="67">
        <v>104.98783454987834</v>
      </c>
      <c r="Z284" s="67">
        <v>105.00375281461096</v>
      </c>
      <c r="AA284" s="67">
        <v>0</v>
      </c>
      <c r="AB284" s="67">
        <v>104.03485312393104</v>
      </c>
      <c r="AC284" s="67">
        <v>104.05405405405406</v>
      </c>
      <c r="AD284" s="67">
        <v>104.19002655650633</v>
      </c>
      <c r="AE284" s="67">
        <v>104.1666666666667</v>
      </c>
      <c r="AF284" s="69"/>
      <c r="AG284" s="69">
        <v>32.88</v>
      </c>
      <c r="AH284" s="69">
        <v>39.97</v>
      </c>
      <c r="AI284" s="69"/>
      <c r="AJ284" s="69">
        <v>2216.209291983451</v>
      </c>
      <c r="AK284" s="69">
        <v>2.96</v>
      </c>
      <c r="AL284" s="69"/>
      <c r="AM284" s="69"/>
      <c r="AN284" s="69">
        <v>33.89</v>
      </c>
      <c r="AO284" s="69">
        <v>600</v>
      </c>
      <c r="AP284" s="69"/>
      <c r="AQ284" s="69">
        <v>34.519999999999996</v>
      </c>
      <c r="AR284" s="69">
        <v>41.97</v>
      </c>
      <c r="AS284" s="69"/>
      <c r="AT284" s="69">
        <v>2305.630081833895</v>
      </c>
      <c r="AU284" s="69">
        <v>3.0799999999999996</v>
      </c>
      <c r="AV284" s="69"/>
      <c r="AW284" s="69"/>
      <c r="AX284" s="69">
        <v>35.31</v>
      </c>
      <c r="AY284" s="69">
        <v>625.0000000000001</v>
      </c>
      <c r="CA284" s="69">
        <v>345.20000000000005</v>
      </c>
      <c r="CB284" s="69">
        <v>668.5821</v>
      </c>
      <c r="CC284" s="69">
        <v>0</v>
      </c>
      <c r="CD284" s="69">
        <v>3981.5431200000007</v>
      </c>
      <c r="CE284" s="69">
        <v>545.16</v>
      </c>
      <c r="CF284" s="69">
        <v>1106.9685</v>
      </c>
      <c r="CG284" s="69">
        <v>0</v>
      </c>
      <c r="CH284" s="69">
        <v>6647.45372</v>
      </c>
      <c r="CI284" s="69">
        <v>6647.45372</v>
      </c>
      <c r="CJ284" s="69"/>
      <c r="CK284" s="71">
        <v>6372.864479999999</v>
      </c>
      <c r="CL284" s="69"/>
      <c r="CM284" s="72">
        <f>IF((CK284-CL284)=0,0,(CI284-CJ284)/(CK284-CL284)*100)</f>
        <v>104.30872554816983</v>
      </c>
      <c r="CO284" s="69">
        <v>105</v>
      </c>
      <c r="CP284" s="69" t="s">
        <v>43</v>
      </c>
      <c r="CQ284" s="69">
        <v>105</v>
      </c>
      <c r="CR284" s="69">
        <v>2.5</v>
      </c>
      <c r="CS284" s="69">
        <v>107.5</v>
      </c>
      <c r="CV284" s="69">
        <v>7056.309079968466</v>
      </c>
      <c r="CW284" s="69"/>
      <c r="CX284" s="69">
        <v>7351.35351175979</v>
      </c>
      <c r="CY284" s="69"/>
      <c r="CZ284" s="69">
        <v>7056.309079968466</v>
      </c>
      <c r="DA284" s="69"/>
      <c r="DB284" s="69">
        <v>7351.35351175979</v>
      </c>
      <c r="DC284" s="69"/>
    </row>
    <row r="285" spans="1:107" s="70" customFormat="1" ht="26.25" customHeight="1">
      <c r="A285" s="1"/>
      <c r="B285" s="27"/>
      <c r="C285" s="59" t="s">
        <v>38</v>
      </c>
      <c r="D285" s="60">
        <f>ROW(C285)-13</f>
        <v>272</v>
      </c>
      <c r="E285" s="61" t="s">
        <v>643</v>
      </c>
      <c r="F285" s="61" t="s">
        <v>647</v>
      </c>
      <c r="G285" s="61" t="s">
        <v>648</v>
      </c>
      <c r="H285" s="61">
        <v>33</v>
      </c>
      <c r="I285" s="62" t="s">
        <v>646</v>
      </c>
      <c r="J285" s="63">
        <v>3</v>
      </c>
      <c r="K285" s="64">
        <v>4327.41462</v>
      </c>
      <c r="L285" s="65">
        <v>104.20137242813836</v>
      </c>
      <c r="M285" s="66"/>
      <c r="N285" s="67">
        <v>104.20137242813836</v>
      </c>
      <c r="O285" s="67">
        <v>104.98672174682797</v>
      </c>
      <c r="P285" s="67">
        <v>104.93583415597236</v>
      </c>
      <c r="Q285" s="67">
        <v>0</v>
      </c>
      <c r="R285" s="67">
        <v>104.04814004376364</v>
      </c>
      <c r="S285" s="67">
        <v>104.34782608695652</v>
      </c>
      <c r="T285" s="67">
        <v>104.19002655650635</v>
      </c>
      <c r="U285" s="67">
        <v>104.16666666666667</v>
      </c>
      <c r="V285" s="68">
        <v>104.12313620555331</v>
      </c>
      <c r="W285" s="66"/>
      <c r="X285" s="67">
        <v>104.12313620555331</v>
      </c>
      <c r="Y285" s="67">
        <v>103.18277568539318</v>
      </c>
      <c r="Z285" s="67">
        <v>104.99845145199697</v>
      </c>
      <c r="AA285" s="67">
        <v>0</v>
      </c>
      <c r="AB285" s="67">
        <v>104.05388767979657</v>
      </c>
      <c r="AC285" s="67">
        <v>104.34782608695654</v>
      </c>
      <c r="AD285" s="67">
        <v>104.19518374051574</v>
      </c>
      <c r="AE285" s="67">
        <v>104.16666666666667</v>
      </c>
      <c r="AF285" s="69"/>
      <c r="AG285" s="69">
        <v>40.660843459958876</v>
      </c>
      <c r="AH285" s="69">
        <v>16.527337654045077</v>
      </c>
      <c r="AI285" s="69"/>
      <c r="AJ285" s="69">
        <v>1880.1762247514173</v>
      </c>
      <c r="AK285" s="69">
        <v>2.07</v>
      </c>
      <c r="AL285" s="69"/>
      <c r="AM285" s="69"/>
      <c r="AN285" s="69">
        <v>35.23442326024785</v>
      </c>
      <c r="AO285" s="69">
        <v>600</v>
      </c>
      <c r="AP285" s="69"/>
      <c r="AQ285" s="69">
        <v>41.95498689907823</v>
      </c>
      <c r="AR285" s="69">
        <v>17.353448602990138</v>
      </c>
      <c r="AS285" s="69"/>
      <c r="AT285" s="69">
        <v>1956.396457085079</v>
      </c>
      <c r="AU285" s="69">
        <v>2.16</v>
      </c>
      <c r="AV285" s="69"/>
      <c r="AW285" s="69"/>
      <c r="AX285" s="69">
        <v>36.712572055926266</v>
      </c>
      <c r="AY285" s="69">
        <v>625</v>
      </c>
      <c r="CA285" s="69">
        <v>212.4126</v>
      </c>
      <c r="CB285" s="69">
        <v>169.3359</v>
      </c>
      <c r="CC285" s="69">
        <v>0</v>
      </c>
      <c r="CD285" s="69">
        <v>2081.3776199999998</v>
      </c>
      <c r="CE285" s="69">
        <v>382.32000000000005</v>
      </c>
      <c r="CF285" s="69">
        <v>1106.9685</v>
      </c>
      <c r="CG285" s="69">
        <v>375</v>
      </c>
      <c r="CH285" s="69">
        <v>4327.41462</v>
      </c>
      <c r="CI285" s="69">
        <v>4327.41462</v>
      </c>
      <c r="CJ285" s="69"/>
      <c r="CK285" s="71">
        <v>4152.934380000001</v>
      </c>
      <c r="CL285" s="69"/>
      <c r="CM285" s="72">
        <f>IF((CK285-CL285)=0,0,(CI285-CJ285)/(CK285-CL285)*100)</f>
        <v>104.20137242813836</v>
      </c>
      <c r="CO285" s="69">
        <v>105</v>
      </c>
      <c r="CP285" s="69" t="s">
        <v>43</v>
      </c>
      <c r="CQ285" s="69">
        <v>105</v>
      </c>
      <c r="CR285" s="69">
        <v>2.5</v>
      </c>
      <c r="CS285" s="69">
        <v>107.5</v>
      </c>
      <c r="CV285" s="69">
        <v>6255.765334308611</v>
      </c>
      <c r="CW285" s="69"/>
      <c r="CX285" s="69">
        <v>6513.699059741943</v>
      </c>
      <c r="CY285" s="69"/>
      <c r="CZ285" s="69">
        <v>6255.765334308611</v>
      </c>
      <c r="DA285" s="69"/>
      <c r="DB285" s="69">
        <v>6513.699059741943</v>
      </c>
      <c r="DC285" s="69"/>
    </row>
    <row r="286" spans="1:107" s="70" customFormat="1" ht="26.25" customHeight="1">
      <c r="A286" s="1"/>
      <c r="B286" s="27"/>
      <c r="C286" s="59" t="s">
        <v>38</v>
      </c>
      <c r="D286" s="60">
        <f>ROW(C286)-13</f>
        <v>273</v>
      </c>
      <c r="E286" s="61" t="s">
        <v>649</v>
      </c>
      <c r="F286" s="61" t="s">
        <v>650</v>
      </c>
      <c r="G286" s="61" t="s">
        <v>651</v>
      </c>
      <c r="H286" s="61">
        <v>11</v>
      </c>
      <c r="I286" s="62" t="s">
        <v>652</v>
      </c>
      <c r="J286" s="63">
        <v>2</v>
      </c>
      <c r="K286" s="64">
        <v>5929.360874</v>
      </c>
      <c r="L286" s="65">
        <v>104.90606969233225</v>
      </c>
      <c r="M286" s="66"/>
      <c r="N286" s="67">
        <v>104.90606969233225</v>
      </c>
      <c r="O286" s="67">
        <v>104.99999999999999</v>
      </c>
      <c r="P286" s="67">
        <v>104.75113122171949</v>
      </c>
      <c r="Q286" s="67">
        <v>105</v>
      </c>
      <c r="R286" s="67">
        <v>105.00011710973183</v>
      </c>
      <c r="S286" s="67">
        <v>104.34782608695654</v>
      </c>
      <c r="T286" s="67">
        <v>104.14012738853502</v>
      </c>
      <c r="U286" s="67">
        <v>0</v>
      </c>
      <c r="V286" s="68">
        <v>104.5783534539574</v>
      </c>
      <c r="W286" s="66"/>
      <c r="X286" s="67">
        <v>104.5783534539574</v>
      </c>
      <c r="Y286" s="67">
        <v>104.52414460869439</v>
      </c>
      <c r="Z286" s="67">
        <v>104.75113122171946</v>
      </c>
      <c r="AA286" s="67">
        <v>105</v>
      </c>
      <c r="AB286" s="67">
        <v>104.99454294471143</v>
      </c>
      <c r="AC286" s="67">
        <v>104.15293639286101</v>
      </c>
      <c r="AD286" s="67">
        <v>104.17272516206411</v>
      </c>
      <c r="AE286" s="67">
        <v>100</v>
      </c>
      <c r="AF286" s="69"/>
      <c r="AG286" s="69">
        <v>20.23279353691077</v>
      </c>
      <c r="AH286" s="69">
        <v>17.679999999999996</v>
      </c>
      <c r="AI286" s="69">
        <v>122.61</v>
      </c>
      <c r="AJ286" s="69">
        <v>1963.445275570402</v>
      </c>
      <c r="AK286" s="69">
        <v>2.585785630290185</v>
      </c>
      <c r="AL286" s="69"/>
      <c r="AM286" s="69">
        <v>18.898501327401206</v>
      </c>
      <c r="AN286" s="69"/>
      <c r="AO286" s="69">
        <v>2319.146245059289</v>
      </c>
      <c r="AP286" s="69"/>
      <c r="AQ286" s="69">
        <v>21.14815437489918</v>
      </c>
      <c r="AR286" s="69">
        <v>18.520000000000003</v>
      </c>
      <c r="AS286" s="69">
        <v>128.7405</v>
      </c>
      <c r="AT286" s="69">
        <v>2061.5103930546734</v>
      </c>
      <c r="AU286" s="69">
        <v>2.6931716627718765</v>
      </c>
      <c r="AV286" s="69"/>
      <c r="AW286" s="69">
        <v>19.687083847542695</v>
      </c>
      <c r="AX286" s="69"/>
      <c r="AY286" s="69">
        <v>2319.146245059289</v>
      </c>
      <c r="CA286" s="69">
        <v>339.99777</v>
      </c>
      <c r="CB286" s="69">
        <v>277.05920000000003</v>
      </c>
      <c r="CC286" s="69">
        <v>1068.54615</v>
      </c>
      <c r="CD286" s="69">
        <v>3619.109754</v>
      </c>
      <c r="CE286" s="69">
        <v>250.56</v>
      </c>
      <c r="CF286" s="69">
        <v>374.088</v>
      </c>
      <c r="CG286" s="69">
        <v>0</v>
      </c>
      <c r="CH286" s="69">
        <v>5929.360874</v>
      </c>
      <c r="CI286" s="69">
        <v>5929.360874</v>
      </c>
      <c r="CJ286" s="69"/>
      <c r="CK286" s="71">
        <v>5652.0665500000005</v>
      </c>
      <c r="CL286" s="69"/>
      <c r="CM286" s="72">
        <f>IF((CK286-CL286)=0,0,(CI286-CJ286)/(CK286-CL286)*100)</f>
        <v>104.90606969233225</v>
      </c>
      <c r="CO286" s="69">
        <v>105</v>
      </c>
      <c r="CP286" s="69" t="s">
        <v>43</v>
      </c>
      <c r="CQ286" s="69">
        <v>105</v>
      </c>
      <c r="CR286" s="69">
        <v>2.5</v>
      </c>
      <c r="CS286" s="69">
        <v>107.5</v>
      </c>
      <c r="CV286" s="69">
        <v>16626.726850963038</v>
      </c>
      <c r="CW286" s="69"/>
      <c r="CX286" s="69">
        <v>17387.957174024166</v>
      </c>
      <c r="CY286" s="69"/>
      <c r="CZ286" s="69">
        <v>16626.726850963038</v>
      </c>
      <c r="DA286" s="69"/>
      <c r="DB286" s="69">
        <v>17387.957174024166</v>
      </c>
      <c r="DC286" s="69"/>
    </row>
    <row r="287" spans="1:107" s="70" customFormat="1" ht="26.25" customHeight="1">
      <c r="A287" s="1"/>
      <c r="B287" s="27"/>
      <c r="C287" s="59" t="s">
        <v>38</v>
      </c>
      <c r="D287" s="60">
        <f>ROW(C287)-13</f>
        <v>274</v>
      </c>
      <c r="E287" s="61" t="s">
        <v>649</v>
      </c>
      <c r="F287" s="61" t="s">
        <v>653</v>
      </c>
      <c r="G287" s="61" t="s">
        <v>654</v>
      </c>
      <c r="H287" s="61">
        <v>11</v>
      </c>
      <c r="I287" s="62" t="s">
        <v>652</v>
      </c>
      <c r="J287" s="63">
        <v>3</v>
      </c>
      <c r="K287" s="64">
        <v>2002.422</v>
      </c>
      <c r="L287" s="65">
        <v>102.9090872649091</v>
      </c>
      <c r="M287" s="66"/>
      <c r="N287" s="67">
        <v>102.9090872649091</v>
      </c>
      <c r="O287" s="67">
        <v>0</v>
      </c>
      <c r="P287" s="67">
        <v>0</v>
      </c>
      <c r="Q287" s="67">
        <v>0</v>
      </c>
      <c r="R287" s="67">
        <v>0</v>
      </c>
      <c r="S287" s="67">
        <v>104.34782608695654</v>
      </c>
      <c r="T287" s="67">
        <v>104.18147034708936</v>
      </c>
      <c r="U287" s="67">
        <v>100</v>
      </c>
      <c r="V287" s="68">
        <v>103.69646636903254</v>
      </c>
      <c r="W287" s="66"/>
      <c r="X287" s="67">
        <v>103.69646636903254</v>
      </c>
      <c r="Y287" s="67">
        <v>0</v>
      </c>
      <c r="Z287" s="67">
        <v>0</v>
      </c>
      <c r="AA287" s="67">
        <v>0</v>
      </c>
      <c r="AB287" s="67">
        <v>0</v>
      </c>
      <c r="AC287" s="67">
        <v>104.34782608695652</v>
      </c>
      <c r="AD287" s="67">
        <v>104.16306922178245</v>
      </c>
      <c r="AE287" s="67">
        <v>100</v>
      </c>
      <c r="AF287" s="69"/>
      <c r="AG287" s="69"/>
      <c r="AH287" s="69"/>
      <c r="AI287" s="69"/>
      <c r="AJ287" s="69"/>
      <c r="AK287" s="69">
        <v>2.0700000000000003</v>
      </c>
      <c r="AL287" s="69"/>
      <c r="AM287" s="69">
        <v>19.609065943676757</v>
      </c>
      <c r="AN287" s="69"/>
      <c r="AO287" s="69">
        <v>600</v>
      </c>
      <c r="AP287" s="69"/>
      <c r="AQ287" s="69"/>
      <c r="AR287" s="69"/>
      <c r="AS287" s="69"/>
      <c r="AT287" s="69"/>
      <c r="AU287" s="69">
        <v>2.16</v>
      </c>
      <c r="AV287" s="69"/>
      <c r="AW287" s="69">
        <v>20.42540493265699</v>
      </c>
      <c r="AX287" s="69"/>
      <c r="AY287" s="69">
        <v>600</v>
      </c>
      <c r="CA287" s="69">
        <v>0</v>
      </c>
      <c r="CB287" s="69">
        <v>0</v>
      </c>
      <c r="CC287" s="69">
        <v>0</v>
      </c>
      <c r="CD287" s="69">
        <v>0</v>
      </c>
      <c r="CE287" s="69">
        <v>207.36</v>
      </c>
      <c r="CF287" s="69">
        <v>1195.062</v>
      </c>
      <c r="CG287" s="69">
        <v>600</v>
      </c>
      <c r="CH287" s="69">
        <v>2002.422</v>
      </c>
      <c r="CI287" s="69">
        <v>2002.422</v>
      </c>
      <c r="CJ287" s="69"/>
      <c r="CK287" s="71">
        <v>1945.8165000000001</v>
      </c>
      <c r="CL287" s="69"/>
      <c r="CM287" s="72">
        <f>IF((CK287-CL287)=0,0,(CI287-CJ287)/(CK287-CL287)*100)</f>
        <v>102.9090872649091</v>
      </c>
      <c r="CO287" s="69">
        <v>105</v>
      </c>
      <c r="CP287" s="69" t="s">
        <v>43</v>
      </c>
      <c r="CQ287" s="69">
        <v>105</v>
      </c>
      <c r="CR287" s="69">
        <v>2.5</v>
      </c>
      <c r="CS287" s="69">
        <v>107.5</v>
      </c>
      <c r="CV287" s="69">
        <v>108.02626349999994</v>
      </c>
      <c r="CW287" s="69"/>
      <c r="CX287" s="69">
        <v>112.01941799999992</v>
      </c>
      <c r="CY287" s="69"/>
      <c r="CZ287" s="69">
        <v>108.02626349999994</v>
      </c>
      <c r="DA287" s="69"/>
      <c r="DB287" s="69">
        <v>112.01941799999992</v>
      </c>
      <c r="DC287" s="69"/>
    </row>
    <row r="288" spans="1:107" s="70" customFormat="1" ht="26.25" customHeight="1">
      <c r="A288" s="1"/>
      <c r="B288" s="27"/>
      <c r="C288" s="59" t="s">
        <v>38</v>
      </c>
      <c r="D288" s="60">
        <f>ROW(C288)-13</f>
        <v>275</v>
      </c>
      <c r="E288" s="61" t="s">
        <v>649</v>
      </c>
      <c r="F288" s="61" t="s">
        <v>655</v>
      </c>
      <c r="G288" s="61" t="s">
        <v>656</v>
      </c>
      <c r="H288" s="61">
        <v>11</v>
      </c>
      <c r="I288" s="62" t="s">
        <v>652</v>
      </c>
      <c r="J288" s="63">
        <v>3</v>
      </c>
      <c r="K288" s="64">
        <v>1914.434463</v>
      </c>
      <c r="L288" s="65">
        <v>102.8617976903257</v>
      </c>
      <c r="M288" s="66"/>
      <c r="N288" s="67">
        <v>102.8617976903257</v>
      </c>
      <c r="O288" s="67">
        <v>0</v>
      </c>
      <c r="P288" s="67">
        <v>0</v>
      </c>
      <c r="Q288" s="67">
        <v>0</v>
      </c>
      <c r="R288" s="67">
        <v>0</v>
      </c>
      <c r="S288" s="67">
        <v>104.34782608695654</v>
      </c>
      <c r="T288" s="67">
        <v>104.2</v>
      </c>
      <c r="U288" s="67">
        <v>100</v>
      </c>
      <c r="V288" s="68">
        <v>104.35480314599333</v>
      </c>
      <c r="W288" s="66"/>
      <c r="X288" s="67">
        <v>104.35480314599333</v>
      </c>
      <c r="Y288" s="67">
        <v>105</v>
      </c>
      <c r="Z288" s="67">
        <v>0</v>
      </c>
      <c r="AA288" s="67">
        <v>0</v>
      </c>
      <c r="AB288" s="67">
        <v>0</v>
      </c>
      <c r="AC288" s="67">
        <v>104.34782608695656</v>
      </c>
      <c r="AD288" s="67">
        <v>104.19105886402524</v>
      </c>
      <c r="AE288" s="67">
        <v>100</v>
      </c>
      <c r="AF288" s="69"/>
      <c r="AG288" s="69">
        <v>36.2</v>
      </c>
      <c r="AH288" s="69"/>
      <c r="AI288" s="69"/>
      <c r="AJ288" s="69"/>
      <c r="AK288" s="69">
        <v>2.07</v>
      </c>
      <c r="AL288" s="69"/>
      <c r="AM288" s="69">
        <v>25.174445990261347</v>
      </c>
      <c r="AN288" s="69"/>
      <c r="AO288" s="69">
        <v>600</v>
      </c>
      <c r="AP288" s="69"/>
      <c r="AQ288" s="69">
        <v>38.010000000000005</v>
      </c>
      <c r="AR288" s="69"/>
      <c r="AS288" s="69"/>
      <c r="AT288" s="69"/>
      <c r="AU288" s="69">
        <v>2.1600000000000006</v>
      </c>
      <c r="AV288" s="69"/>
      <c r="AW288" s="69">
        <v>26.229521840405447</v>
      </c>
      <c r="AX288" s="69"/>
      <c r="AY288" s="69">
        <v>600</v>
      </c>
      <c r="CA288" s="69">
        <v>0</v>
      </c>
      <c r="CB288" s="69">
        <v>0</v>
      </c>
      <c r="CC288" s="69">
        <v>0</v>
      </c>
      <c r="CD288" s="69">
        <v>0</v>
      </c>
      <c r="CE288" s="69">
        <v>207.36</v>
      </c>
      <c r="CF288" s="69">
        <v>1107.074463</v>
      </c>
      <c r="CG288" s="69">
        <v>600</v>
      </c>
      <c r="CH288" s="69">
        <v>1914.434463</v>
      </c>
      <c r="CI288" s="69">
        <v>1914.434463</v>
      </c>
      <c r="CJ288" s="69"/>
      <c r="CK288" s="71">
        <v>1861.1715</v>
      </c>
      <c r="CL288" s="69"/>
      <c r="CM288" s="72">
        <f>IF((CK288-CL288)=0,0,(CI288-CJ288)/(CK288-CL288)*100)</f>
        <v>102.8617976903257</v>
      </c>
      <c r="CO288" s="69">
        <v>105</v>
      </c>
      <c r="CP288" s="69" t="s">
        <v>43</v>
      </c>
      <c r="CQ288" s="69">
        <v>105</v>
      </c>
      <c r="CR288" s="69">
        <v>2.5</v>
      </c>
      <c r="CS288" s="69">
        <v>107.5</v>
      </c>
      <c r="CV288" s="69">
        <v>445.20043799999996</v>
      </c>
      <c r="CW288" s="69"/>
      <c r="CX288" s="69">
        <v>464.58804068000006</v>
      </c>
      <c r="CY288" s="69"/>
      <c r="CZ288" s="69">
        <v>445.20043799999996</v>
      </c>
      <c r="DA288" s="69"/>
      <c r="DB288" s="69">
        <v>464.58804068000006</v>
      </c>
      <c r="DC288" s="69"/>
    </row>
    <row r="289" spans="1:107" s="70" customFormat="1" ht="26.25" customHeight="1">
      <c r="A289" s="1"/>
      <c r="B289" s="27"/>
      <c r="C289" s="59" t="s">
        <v>38</v>
      </c>
      <c r="D289" s="60">
        <f>ROW(C289)-13</f>
        <v>276</v>
      </c>
      <c r="E289" s="61" t="s">
        <v>649</v>
      </c>
      <c r="F289" s="61" t="s">
        <v>392</v>
      </c>
      <c r="G289" s="61" t="s">
        <v>657</v>
      </c>
      <c r="H289" s="61">
        <v>11</v>
      </c>
      <c r="I289" s="62" t="s">
        <v>652</v>
      </c>
      <c r="J289" s="63">
        <v>3</v>
      </c>
      <c r="K289" s="64">
        <v>4672.897800000001</v>
      </c>
      <c r="L289" s="65">
        <v>103.56707157334878</v>
      </c>
      <c r="M289" s="66"/>
      <c r="N289" s="67">
        <v>103.56707157334878</v>
      </c>
      <c r="O289" s="67">
        <v>0</v>
      </c>
      <c r="P289" s="67">
        <v>104.41464096116233</v>
      </c>
      <c r="Q289" s="67">
        <v>0</v>
      </c>
      <c r="R289" s="67">
        <v>103.19786199776306</v>
      </c>
      <c r="S289" s="67">
        <v>104.34782608695654</v>
      </c>
      <c r="T289" s="67">
        <v>104.14012738853502</v>
      </c>
      <c r="U289" s="67">
        <v>0</v>
      </c>
      <c r="V289" s="68">
        <v>103.34755183573317</v>
      </c>
      <c r="W289" s="66"/>
      <c r="X289" s="67">
        <v>103.34755183573317</v>
      </c>
      <c r="Y289" s="67">
        <v>104.99047619047617</v>
      </c>
      <c r="Z289" s="67">
        <v>104.30957681869775</v>
      </c>
      <c r="AA289" s="67">
        <v>0</v>
      </c>
      <c r="AB289" s="67">
        <v>103.19786199776306</v>
      </c>
      <c r="AC289" s="67">
        <v>104.34782608695652</v>
      </c>
      <c r="AD289" s="67">
        <v>104.14654998941451</v>
      </c>
      <c r="AE289" s="67">
        <v>100</v>
      </c>
      <c r="AF289" s="69"/>
      <c r="AG289" s="69">
        <v>26.250000000000004</v>
      </c>
      <c r="AH289" s="69">
        <v>35.00053062399079</v>
      </c>
      <c r="AI289" s="69"/>
      <c r="AJ289" s="69">
        <v>1859.68</v>
      </c>
      <c r="AK289" s="69">
        <v>2.07</v>
      </c>
      <c r="AL289" s="69"/>
      <c r="AM289" s="69">
        <v>8.769072931165796</v>
      </c>
      <c r="AN289" s="69"/>
      <c r="AO289" s="69">
        <v>1732.6666666666665</v>
      </c>
      <c r="AP289" s="69"/>
      <c r="AQ289" s="69">
        <v>27.559999999999995</v>
      </c>
      <c r="AR289" s="69">
        <v>36.5089053781835</v>
      </c>
      <c r="AS289" s="69"/>
      <c r="AT289" s="69">
        <v>1919.15</v>
      </c>
      <c r="AU289" s="69">
        <v>2.16</v>
      </c>
      <c r="AV289" s="69"/>
      <c r="AW289" s="69">
        <v>9.132686923864801</v>
      </c>
      <c r="AX289" s="69"/>
      <c r="AY289" s="69">
        <v>1732.6666666666665</v>
      </c>
      <c r="CA289" s="69">
        <v>0</v>
      </c>
      <c r="CB289" s="69">
        <v>838.5828</v>
      </c>
      <c r="CC289" s="69">
        <v>0</v>
      </c>
      <c r="CD289" s="69">
        <v>3109.023</v>
      </c>
      <c r="CE289" s="69">
        <v>164.16000000000003</v>
      </c>
      <c r="CF289" s="69">
        <v>561.1320000000001</v>
      </c>
      <c r="CG289" s="69">
        <v>0</v>
      </c>
      <c r="CH289" s="69">
        <v>4672.897800000001</v>
      </c>
      <c r="CI289" s="69">
        <v>4672.897800000001</v>
      </c>
      <c r="CJ289" s="69"/>
      <c r="CK289" s="71">
        <v>4511.9532</v>
      </c>
      <c r="CL289" s="69"/>
      <c r="CM289" s="72">
        <f>IF((CK289-CL289)=0,0,(CI289-CJ289)/(CK289-CL289)*100)</f>
        <v>103.56707157334878</v>
      </c>
      <c r="CO289" s="69">
        <v>105</v>
      </c>
      <c r="CP289" s="69" t="s">
        <v>43</v>
      </c>
      <c r="CQ289" s="69">
        <v>105</v>
      </c>
      <c r="CR289" s="69">
        <v>2.5</v>
      </c>
      <c r="CS289" s="69">
        <v>107.5</v>
      </c>
      <c r="CV289" s="69">
        <v>1500.427987428</v>
      </c>
      <c r="CW289" s="69"/>
      <c r="CX289" s="69">
        <v>1550.6555920650003</v>
      </c>
      <c r="CY289" s="69"/>
      <c r="CZ289" s="69">
        <v>1500.427987428</v>
      </c>
      <c r="DA289" s="69"/>
      <c r="DB289" s="69">
        <v>1550.6555920650003</v>
      </c>
      <c r="DC289" s="69"/>
    </row>
    <row r="290" spans="1:107" s="70" customFormat="1" ht="26.25" customHeight="1">
      <c r="A290" s="1"/>
      <c r="B290" s="27"/>
      <c r="C290" s="59" t="s">
        <v>38</v>
      </c>
      <c r="D290" s="60">
        <f>ROW(C290)-13</f>
        <v>277</v>
      </c>
      <c r="E290" s="61" t="s">
        <v>649</v>
      </c>
      <c r="F290" s="61" t="s">
        <v>658</v>
      </c>
      <c r="G290" s="61" t="s">
        <v>659</v>
      </c>
      <c r="H290" s="61">
        <v>11</v>
      </c>
      <c r="I290" s="62" t="s">
        <v>652</v>
      </c>
      <c r="J290" s="63">
        <v>3</v>
      </c>
      <c r="K290" s="64">
        <v>4771.632876</v>
      </c>
      <c r="L290" s="65">
        <v>104.56968940750669</v>
      </c>
      <c r="M290" s="66"/>
      <c r="N290" s="67">
        <v>104.56968940750669</v>
      </c>
      <c r="O290" s="67">
        <v>104.09369065203632</v>
      </c>
      <c r="P290" s="67">
        <v>104.44630872483222</v>
      </c>
      <c r="Q290" s="67">
        <v>0</v>
      </c>
      <c r="R290" s="67">
        <v>104.99973409710772</v>
      </c>
      <c r="S290" s="67">
        <v>104.34782608695654</v>
      </c>
      <c r="T290" s="67">
        <v>104.18147034708936</v>
      </c>
      <c r="U290" s="67">
        <v>0</v>
      </c>
      <c r="V290" s="68">
        <v>103.78388195315998</v>
      </c>
      <c r="W290" s="66"/>
      <c r="X290" s="67">
        <v>103.78388195315998</v>
      </c>
      <c r="Y290" s="67">
        <v>104.10473920256939</v>
      </c>
      <c r="Z290" s="67">
        <v>104.4463087248322</v>
      </c>
      <c r="AA290" s="67">
        <v>0</v>
      </c>
      <c r="AB290" s="67">
        <v>104.97018610804855</v>
      </c>
      <c r="AC290" s="67">
        <v>104.34782608695654</v>
      </c>
      <c r="AD290" s="67">
        <v>104.14984631609134</v>
      </c>
      <c r="AE290" s="67">
        <v>100</v>
      </c>
      <c r="AF290" s="69"/>
      <c r="AG290" s="69">
        <v>44.58412574264209</v>
      </c>
      <c r="AH290" s="69">
        <v>23.84</v>
      </c>
      <c r="AI290" s="69"/>
      <c r="AJ290" s="69">
        <v>1334.9205643515102</v>
      </c>
      <c r="AK290" s="69">
        <v>2.07</v>
      </c>
      <c r="AL290" s="69"/>
      <c r="AM290" s="69">
        <v>11.745674258465776</v>
      </c>
      <c r="AN290" s="69"/>
      <c r="AO290" s="69">
        <v>2901.8709677419356</v>
      </c>
      <c r="AP290" s="69"/>
      <c r="AQ290" s="69">
        <v>46.414187830123154</v>
      </c>
      <c r="AR290" s="69">
        <v>24.899999999999995</v>
      </c>
      <c r="AS290" s="69"/>
      <c r="AT290" s="69">
        <v>1401.2686007943921</v>
      </c>
      <c r="AU290" s="69">
        <v>2.16</v>
      </c>
      <c r="AV290" s="69"/>
      <c r="AW290" s="69">
        <v>12.233101688980808</v>
      </c>
      <c r="AX290" s="69"/>
      <c r="AY290" s="69">
        <v>2901.8709677419356</v>
      </c>
      <c r="CA290" s="69">
        <v>785.8269</v>
      </c>
      <c r="CB290" s="69">
        <v>396.657</v>
      </c>
      <c r="CC290" s="69">
        <v>0</v>
      </c>
      <c r="CD290" s="69">
        <v>2186.726976</v>
      </c>
      <c r="CE290" s="69">
        <v>207.36</v>
      </c>
      <c r="CF290" s="69">
        <v>1195.062</v>
      </c>
      <c r="CG290" s="69">
        <v>0</v>
      </c>
      <c r="CH290" s="69">
        <v>4771.632876</v>
      </c>
      <c r="CI290" s="69">
        <v>4771.632876</v>
      </c>
      <c r="CJ290" s="69"/>
      <c r="CK290" s="71">
        <v>4563.112794</v>
      </c>
      <c r="CL290" s="69"/>
      <c r="CM290" s="72">
        <f>IF((CK290-CL290)=0,0,(CI290-CJ290)/(CK290-CL290)*100)</f>
        <v>104.56968940750669</v>
      </c>
      <c r="CO290" s="69">
        <v>105</v>
      </c>
      <c r="CP290" s="69" t="s">
        <v>43</v>
      </c>
      <c r="CQ290" s="69">
        <v>105</v>
      </c>
      <c r="CR290" s="69">
        <v>2.5</v>
      </c>
      <c r="CS290" s="69">
        <v>107.5</v>
      </c>
      <c r="CV290" s="69">
        <v>1215.606167775761</v>
      </c>
      <c r="CW290" s="69"/>
      <c r="CX290" s="69">
        <v>1261.6032701797274</v>
      </c>
      <c r="CY290" s="69"/>
      <c r="CZ290" s="69">
        <v>1215.606167775761</v>
      </c>
      <c r="DA290" s="69"/>
      <c r="DB290" s="69">
        <v>1261.6032701797274</v>
      </c>
      <c r="DC290" s="69"/>
    </row>
    <row r="291" spans="1:107" s="70" customFormat="1" ht="26.25" customHeight="1">
      <c r="A291" s="1"/>
      <c r="B291" s="27"/>
      <c r="C291" s="59" t="s">
        <v>38</v>
      </c>
      <c r="D291" s="60">
        <f>ROW(C291)-13</f>
        <v>278</v>
      </c>
      <c r="E291" s="61" t="s">
        <v>649</v>
      </c>
      <c r="F291" s="61" t="s">
        <v>329</v>
      </c>
      <c r="G291" s="61" t="s">
        <v>660</v>
      </c>
      <c r="H291" s="61">
        <v>11</v>
      </c>
      <c r="I291" s="62" t="s">
        <v>652</v>
      </c>
      <c r="J291" s="63">
        <v>3</v>
      </c>
      <c r="K291" s="64">
        <v>5235.02289</v>
      </c>
      <c r="L291" s="65">
        <v>104.29548552181183</v>
      </c>
      <c r="M291" s="66"/>
      <c r="N291" s="67">
        <v>104.29548552181183</v>
      </c>
      <c r="O291" s="67">
        <v>104.99999999999999</v>
      </c>
      <c r="P291" s="67">
        <v>104.99762018086622</v>
      </c>
      <c r="Q291" s="67">
        <v>0</v>
      </c>
      <c r="R291" s="67">
        <v>104.23214387019912</v>
      </c>
      <c r="S291" s="67">
        <v>104.34782608695654</v>
      </c>
      <c r="T291" s="67">
        <v>104.18147034708936</v>
      </c>
      <c r="U291" s="67">
        <v>100</v>
      </c>
      <c r="V291" s="68">
        <v>102.66825643935238</v>
      </c>
      <c r="W291" s="66"/>
      <c r="X291" s="67">
        <v>102.66825643935238</v>
      </c>
      <c r="Y291" s="67">
        <v>104.78096896740776</v>
      </c>
      <c r="Z291" s="67">
        <v>104.99762018086622</v>
      </c>
      <c r="AA291" s="67">
        <v>0</v>
      </c>
      <c r="AB291" s="67">
        <v>104.23214387019914</v>
      </c>
      <c r="AC291" s="67">
        <v>104.34782608695652</v>
      </c>
      <c r="AD291" s="67">
        <v>104.1411411829523</v>
      </c>
      <c r="AE291" s="67">
        <v>100</v>
      </c>
      <c r="AF291" s="69"/>
      <c r="AG291" s="69">
        <v>20.3962466872954</v>
      </c>
      <c r="AH291" s="69">
        <v>21.01</v>
      </c>
      <c r="AI291" s="69"/>
      <c r="AJ291" s="69">
        <v>1762.7</v>
      </c>
      <c r="AK291" s="69">
        <v>2.07</v>
      </c>
      <c r="AL291" s="69"/>
      <c r="AM291" s="69">
        <v>10.928035272632334</v>
      </c>
      <c r="AN291" s="69"/>
      <c r="AO291" s="69">
        <v>2299</v>
      </c>
      <c r="AP291" s="69"/>
      <c r="AQ291" s="69">
        <v>21.371384911930924</v>
      </c>
      <c r="AR291" s="69">
        <v>22.05999999999999</v>
      </c>
      <c r="AS291" s="69"/>
      <c r="AT291" s="69">
        <v>1837.3000000000002</v>
      </c>
      <c r="AU291" s="69">
        <v>2.16</v>
      </c>
      <c r="AV291" s="69"/>
      <c r="AW291" s="69">
        <v>11.380580641794866</v>
      </c>
      <c r="AX291" s="69"/>
      <c r="AY291" s="69">
        <v>2299</v>
      </c>
      <c r="CA291" s="69">
        <v>306.0949499999999</v>
      </c>
      <c r="CB291" s="69">
        <v>351.41579999999993</v>
      </c>
      <c r="CC291" s="69">
        <v>0</v>
      </c>
      <c r="CD291" s="69">
        <v>3145.09014</v>
      </c>
      <c r="CE291" s="69">
        <v>207.36</v>
      </c>
      <c r="CF291" s="69">
        <v>1195.062</v>
      </c>
      <c r="CG291" s="69">
        <v>30</v>
      </c>
      <c r="CH291" s="69">
        <v>5235.02289</v>
      </c>
      <c r="CI291" s="69">
        <v>5235.02289</v>
      </c>
      <c r="CJ291" s="69"/>
      <c r="CK291" s="71">
        <v>5019.4146599999995</v>
      </c>
      <c r="CL291" s="69"/>
      <c r="CM291" s="72">
        <f>IF((CK291-CL291)=0,0,(CI291-CJ291)/(CK291-CL291)*100)</f>
        <v>104.29548552181183</v>
      </c>
      <c r="CO291" s="69">
        <v>105</v>
      </c>
      <c r="CP291" s="69" t="s">
        <v>43</v>
      </c>
      <c r="CQ291" s="69">
        <v>105</v>
      </c>
      <c r="CR291" s="69">
        <v>2.5</v>
      </c>
      <c r="CS291" s="69">
        <v>107.5</v>
      </c>
      <c r="CV291" s="69">
        <v>937.2565088760002</v>
      </c>
      <c r="CW291" s="69"/>
      <c r="CX291" s="69">
        <v>962.2649160273335</v>
      </c>
      <c r="CY291" s="69"/>
      <c r="CZ291" s="69">
        <v>937.2565088760002</v>
      </c>
      <c r="DA291" s="69"/>
      <c r="DB291" s="69">
        <v>962.2649160273335</v>
      </c>
      <c r="DC291" s="69"/>
    </row>
    <row r="292" spans="1:107" s="70" customFormat="1" ht="26.25" customHeight="1">
      <c r="A292" s="1"/>
      <c r="B292" s="27"/>
      <c r="C292" s="59" t="s">
        <v>38</v>
      </c>
      <c r="D292" s="60">
        <f>ROW(C292)-13</f>
        <v>279</v>
      </c>
      <c r="E292" s="61" t="s">
        <v>649</v>
      </c>
      <c r="F292" s="61" t="s">
        <v>661</v>
      </c>
      <c r="G292" s="61" t="s">
        <v>662</v>
      </c>
      <c r="H292" s="61">
        <v>11</v>
      </c>
      <c r="I292" s="62" t="s">
        <v>652</v>
      </c>
      <c r="J292" s="63">
        <v>3</v>
      </c>
      <c r="K292" s="64">
        <v>2002.422</v>
      </c>
      <c r="L292" s="65">
        <v>102.9090872649091</v>
      </c>
      <c r="M292" s="66"/>
      <c r="N292" s="67">
        <v>102.9090872649091</v>
      </c>
      <c r="O292" s="67">
        <v>0</v>
      </c>
      <c r="P292" s="67">
        <v>0</v>
      </c>
      <c r="Q292" s="67">
        <v>0</v>
      </c>
      <c r="R292" s="67">
        <v>0</v>
      </c>
      <c r="S292" s="67">
        <v>104.34782608695654</v>
      </c>
      <c r="T292" s="67">
        <v>104.18147034708936</v>
      </c>
      <c r="U292" s="67">
        <v>100</v>
      </c>
      <c r="V292" s="68">
        <v>103.13167336223152</v>
      </c>
      <c r="W292" s="66"/>
      <c r="X292" s="67">
        <v>103.13167336223152</v>
      </c>
      <c r="Y292" s="67">
        <v>104.98955067920583</v>
      </c>
      <c r="Z292" s="67">
        <v>0</v>
      </c>
      <c r="AA292" s="67">
        <v>0</v>
      </c>
      <c r="AB292" s="67">
        <v>0</v>
      </c>
      <c r="AC292" s="67">
        <v>104.34782608695654</v>
      </c>
      <c r="AD292" s="67">
        <v>104.18147034708936</v>
      </c>
      <c r="AE292" s="67">
        <v>100</v>
      </c>
      <c r="AF292" s="69"/>
      <c r="AG292" s="69">
        <v>38.28</v>
      </c>
      <c r="AH292" s="69"/>
      <c r="AI292" s="69"/>
      <c r="AJ292" s="69"/>
      <c r="AK292" s="69">
        <v>2.07</v>
      </c>
      <c r="AL292" s="69"/>
      <c r="AM292" s="69">
        <v>36.589999999999996</v>
      </c>
      <c r="AN292" s="69"/>
      <c r="AO292" s="69">
        <v>600</v>
      </c>
      <c r="AP292" s="69"/>
      <c r="AQ292" s="69">
        <v>40.19</v>
      </c>
      <c r="AR292" s="69"/>
      <c r="AS292" s="69"/>
      <c r="AT292" s="69"/>
      <c r="AU292" s="69">
        <v>2.16</v>
      </c>
      <c r="AV292" s="69"/>
      <c r="AW292" s="69">
        <v>38.12</v>
      </c>
      <c r="AX292" s="69"/>
      <c r="AY292" s="69">
        <v>600</v>
      </c>
      <c r="CA292" s="69">
        <v>0</v>
      </c>
      <c r="CB292" s="69">
        <v>0</v>
      </c>
      <c r="CC292" s="69">
        <v>0</v>
      </c>
      <c r="CD292" s="69">
        <v>0</v>
      </c>
      <c r="CE292" s="69">
        <v>207.36</v>
      </c>
      <c r="CF292" s="69">
        <v>1195.062</v>
      </c>
      <c r="CG292" s="69">
        <v>600</v>
      </c>
      <c r="CH292" s="69">
        <v>2002.422</v>
      </c>
      <c r="CI292" s="69">
        <v>2002.422</v>
      </c>
      <c r="CJ292" s="69"/>
      <c r="CK292" s="71">
        <v>1945.8165000000001</v>
      </c>
      <c r="CL292" s="69"/>
      <c r="CM292" s="72">
        <f>IF((CK292-CL292)=0,0,(CI292-CJ292)/(CK292-CL292)*100)</f>
        <v>102.9090872649091</v>
      </c>
      <c r="CO292" s="69">
        <v>105</v>
      </c>
      <c r="CP292" s="69" t="s">
        <v>43</v>
      </c>
      <c r="CQ292" s="69">
        <v>105</v>
      </c>
      <c r="CR292" s="69">
        <v>2.5</v>
      </c>
      <c r="CS292" s="69">
        <v>107.5</v>
      </c>
      <c r="CV292" s="69">
        <v>124.50470559999994</v>
      </c>
      <c r="CW292" s="69"/>
      <c r="CX292" s="69">
        <v>128.40378629999992</v>
      </c>
      <c r="CY292" s="69"/>
      <c r="CZ292" s="69">
        <v>124.50470559999994</v>
      </c>
      <c r="DA292" s="69"/>
      <c r="DB292" s="69">
        <v>128.40378629999992</v>
      </c>
      <c r="DC292" s="69"/>
    </row>
    <row r="293" spans="1:107" s="70" customFormat="1" ht="26.25" customHeight="1">
      <c r="A293" s="1"/>
      <c r="B293" s="27"/>
      <c r="C293" s="59" t="s">
        <v>38</v>
      </c>
      <c r="D293" s="60">
        <f>ROW(C293)-13</f>
        <v>280</v>
      </c>
      <c r="E293" s="61" t="s">
        <v>649</v>
      </c>
      <c r="F293" s="61" t="s">
        <v>663</v>
      </c>
      <c r="G293" s="61" t="s">
        <v>664</v>
      </c>
      <c r="H293" s="61">
        <v>11</v>
      </c>
      <c r="I293" s="62" t="s">
        <v>652</v>
      </c>
      <c r="J293" s="63">
        <v>3</v>
      </c>
      <c r="K293" s="64">
        <v>2048.05974</v>
      </c>
      <c r="L293" s="65">
        <v>104.49921513071843</v>
      </c>
      <c r="M293" s="66"/>
      <c r="N293" s="67">
        <v>104.49921513071843</v>
      </c>
      <c r="O293" s="67">
        <v>104.99893185216831</v>
      </c>
      <c r="P293" s="67">
        <v>105.00000000000003</v>
      </c>
      <c r="Q293" s="67">
        <v>0</v>
      </c>
      <c r="R293" s="67">
        <v>0</v>
      </c>
      <c r="S293" s="67">
        <v>104.34782608695654</v>
      </c>
      <c r="T293" s="67">
        <v>104.14012738853503</v>
      </c>
      <c r="U293" s="67">
        <v>100</v>
      </c>
      <c r="V293" s="68">
        <v>102.8820836994908</v>
      </c>
      <c r="W293" s="66"/>
      <c r="X293" s="67">
        <v>102.8820836994908</v>
      </c>
      <c r="Y293" s="67">
        <v>104.99893185216835</v>
      </c>
      <c r="Z293" s="67">
        <v>105</v>
      </c>
      <c r="AA293" s="67">
        <v>0</v>
      </c>
      <c r="AB293" s="67">
        <v>0</v>
      </c>
      <c r="AC293" s="67">
        <v>104.34782608695654</v>
      </c>
      <c r="AD293" s="67">
        <v>104.16595014617016</v>
      </c>
      <c r="AE293" s="67">
        <v>100</v>
      </c>
      <c r="AF293" s="69"/>
      <c r="AG293" s="69">
        <v>46.80999999999999</v>
      </c>
      <c r="AH293" s="69">
        <v>39.84</v>
      </c>
      <c r="AI293" s="69"/>
      <c r="AJ293" s="69"/>
      <c r="AK293" s="69">
        <v>2.07</v>
      </c>
      <c r="AL293" s="69"/>
      <c r="AM293" s="69">
        <v>19.99125710012286</v>
      </c>
      <c r="AN293" s="69"/>
      <c r="AO293" s="69">
        <v>600.0000000000001</v>
      </c>
      <c r="AP293" s="69"/>
      <c r="AQ293" s="69">
        <v>49.15</v>
      </c>
      <c r="AR293" s="69">
        <v>41.832</v>
      </c>
      <c r="AS293" s="69"/>
      <c r="AT293" s="69"/>
      <c r="AU293" s="69">
        <v>2.16</v>
      </c>
      <c r="AV293" s="69"/>
      <c r="AW293" s="69">
        <v>20.82408290450668</v>
      </c>
      <c r="AX293" s="69"/>
      <c r="AY293" s="69">
        <v>600.0000000000001</v>
      </c>
      <c r="CA293" s="69">
        <v>765.2655</v>
      </c>
      <c r="CB293" s="69">
        <v>651.3242400000001</v>
      </c>
      <c r="CC293" s="69">
        <v>0</v>
      </c>
      <c r="CD293" s="69">
        <v>0</v>
      </c>
      <c r="CE293" s="69">
        <v>207.36</v>
      </c>
      <c r="CF293" s="69">
        <v>304.11</v>
      </c>
      <c r="CG293" s="69">
        <v>120</v>
      </c>
      <c r="CH293" s="69">
        <v>2048.05974</v>
      </c>
      <c r="CI293" s="69">
        <v>2048.05974</v>
      </c>
      <c r="CJ293" s="69"/>
      <c r="CK293" s="71">
        <v>1959.8805000000002</v>
      </c>
      <c r="CL293" s="69"/>
      <c r="CM293" s="72">
        <f>IF((CK293-CL293)=0,0,(CI293-CJ293)/(CK293-CL293)*100)</f>
        <v>104.49921513071843</v>
      </c>
      <c r="CO293" s="69">
        <v>105</v>
      </c>
      <c r="CP293" s="69" t="s">
        <v>43</v>
      </c>
      <c r="CQ293" s="69">
        <v>105</v>
      </c>
      <c r="CR293" s="69">
        <v>2.5</v>
      </c>
      <c r="CS293" s="69">
        <v>107.5</v>
      </c>
      <c r="CV293" s="69">
        <v>250.2268584800001</v>
      </c>
      <c r="CW293" s="69"/>
      <c r="CX293" s="69">
        <v>257.4386059800001</v>
      </c>
      <c r="CY293" s="69"/>
      <c r="CZ293" s="69">
        <v>250.2268584800001</v>
      </c>
      <c r="DA293" s="69"/>
      <c r="DB293" s="69">
        <v>257.4386059800001</v>
      </c>
      <c r="DC293" s="69"/>
    </row>
    <row r="294" spans="1:107" s="70" customFormat="1" ht="26.25" customHeight="1">
      <c r="A294" s="1"/>
      <c r="B294" s="27"/>
      <c r="C294" s="59" t="s">
        <v>38</v>
      </c>
      <c r="D294" s="60">
        <f>ROW(C294)-13</f>
        <v>281</v>
      </c>
      <c r="E294" s="61" t="s">
        <v>649</v>
      </c>
      <c r="F294" s="61" t="s">
        <v>665</v>
      </c>
      <c r="G294" s="61" t="s">
        <v>666</v>
      </c>
      <c r="H294" s="61">
        <v>11</v>
      </c>
      <c r="I294" s="62" t="s">
        <v>652</v>
      </c>
      <c r="J294" s="63">
        <v>3</v>
      </c>
      <c r="K294" s="64">
        <v>4218.1548</v>
      </c>
      <c r="L294" s="65">
        <v>103.5331489048053</v>
      </c>
      <c r="M294" s="66"/>
      <c r="N294" s="67">
        <v>103.5331489048053</v>
      </c>
      <c r="O294" s="67">
        <v>0</v>
      </c>
      <c r="P294" s="67">
        <v>104.97560975609757</v>
      </c>
      <c r="Q294" s="67">
        <v>0</v>
      </c>
      <c r="R294" s="67">
        <v>103.08829101932548</v>
      </c>
      <c r="S294" s="67">
        <v>104.34782608695654</v>
      </c>
      <c r="T294" s="67">
        <v>104.18147034708936</v>
      </c>
      <c r="U294" s="67">
        <v>0</v>
      </c>
      <c r="V294" s="68">
        <v>103.49063807735833</v>
      </c>
      <c r="W294" s="66"/>
      <c r="X294" s="67">
        <v>103.49063807735833</v>
      </c>
      <c r="Y294" s="67">
        <v>104.99820208558073</v>
      </c>
      <c r="Z294" s="67">
        <v>104.97560975609754</v>
      </c>
      <c r="AA294" s="67">
        <v>0</v>
      </c>
      <c r="AB294" s="67">
        <v>103.08829101932548</v>
      </c>
      <c r="AC294" s="67">
        <v>104.34782608695652</v>
      </c>
      <c r="AD294" s="67">
        <v>104.16480380513791</v>
      </c>
      <c r="AE294" s="67">
        <v>100</v>
      </c>
      <c r="AF294" s="69"/>
      <c r="AG294" s="69">
        <v>27.81</v>
      </c>
      <c r="AH294" s="69">
        <v>10.249999999999996</v>
      </c>
      <c r="AI294" s="69"/>
      <c r="AJ294" s="69">
        <v>1583.4000000000003</v>
      </c>
      <c r="AK294" s="69">
        <v>2.07</v>
      </c>
      <c r="AL294" s="69"/>
      <c r="AM294" s="69">
        <v>17.323642760892277</v>
      </c>
      <c r="AN294" s="69"/>
      <c r="AO294" s="69">
        <v>600</v>
      </c>
      <c r="AP294" s="69"/>
      <c r="AQ294" s="69">
        <v>29.2</v>
      </c>
      <c r="AR294" s="69">
        <v>10.759999999999996</v>
      </c>
      <c r="AS294" s="69"/>
      <c r="AT294" s="69">
        <v>1632.3</v>
      </c>
      <c r="AU294" s="69">
        <v>2.16</v>
      </c>
      <c r="AV294" s="69"/>
      <c r="AW294" s="69">
        <v>18.045138493786418</v>
      </c>
      <c r="AX294" s="69"/>
      <c r="AY294" s="69">
        <v>600</v>
      </c>
      <c r="CA294" s="69">
        <v>0</v>
      </c>
      <c r="CB294" s="69">
        <v>171.40679999999998</v>
      </c>
      <c r="CC294" s="69">
        <v>0</v>
      </c>
      <c r="CD294" s="69">
        <v>2644.3259999999996</v>
      </c>
      <c r="CE294" s="69">
        <v>207.36</v>
      </c>
      <c r="CF294" s="69">
        <v>1195.062</v>
      </c>
      <c r="CG294" s="69">
        <v>0</v>
      </c>
      <c r="CH294" s="69">
        <v>4218.1548</v>
      </c>
      <c r="CI294" s="69">
        <v>4218.1548</v>
      </c>
      <c r="CJ294" s="69"/>
      <c r="CK294" s="71">
        <v>4074.207</v>
      </c>
      <c r="CL294" s="69"/>
      <c r="CM294" s="72">
        <f>IF((CK294-CL294)=0,0,(CI294-CJ294)/(CK294-CL294)*100)</f>
        <v>103.5331489048053</v>
      </c>
      <c r="CO294" s="69">
        <v>105</v>
      </c>
      <c r="CP294" s="69" t="s">
        <v>43</v>
      </c>
      <c r="CQ294" s="69">
        <v>105</v>
      </c>
      <c r="CR294" s="69">
        <v>2.5</v>
      </c>
      <c r="CS294" s="69">
        <v>107.5</v>
      </c>
      <c r="CV294" s="69">
        <v>797.2711574000006</v>
      </c>
      <c r="CW294" s="69"/>
      <c r="CX294" s="69">
        <v>825.1010080000004</v>
      </c>
      <c r="CY294" s="69"/>
      <c r="CZ294" s="69">
        <v>797.2711574000006</v>
      </c>
      <c r="DA294" s="69"/>
      <c r="DB294" s="69">
        <v>825.1010080000004</v>
      </c>
      <c r="DC294" s="69"/>
    </row>
    <row r="295" spans="1:107" s="70" customFormat="1" ht="26.25" customHeight="1">
      <c r="A295" s="1"/>
      <c r="B295" s="27"/>
      <c r="C295" s="59" t="s">
        <v>38</v>
      </c>
      <c r="D295" s="60">
        <f>ROW(C295)-13</f>
        <v>282</v>
      </c>
      <c r="E295" s="61" t="s">
        <v>649</v>
      </c>
      <c r="F295" s="61" t="s">
        <v>667</v>
      </c>
      <c r="G295" s="61" t="s">
        <v>668</v>
      </c>
      <c r="H295" s="61">
        <v>11</v>
      </c>
      <c r="I295" s="62" t="s">
        <v>652</v>
      </c>
      <c r="J295" s="63">
        <v>3</v>
      </c>
      <c r="K295" s="64">
        <v>2159.2599</v>
      </c>
      <c r="L295" s="65">
        <v>102.79046080334572</v>
      </c>
      <c r="M295" s="66"/>
      <c r="N295" s="67">
        <v>102.79046080334572</v>
      </c>
      <c r="O295" s="67">
        <v>101.29958960328318</v>
      </c>
      <c r="P295" s="67">
        <v>0</v>
      </c>
      <c r="Q295" s="67">
        <v>0</v>
      </c>
      <c r="R295" s="67">
        <v>0</v>
      </c>
      <c r="S295" s="67">
        <v>104.34782608695654</v>
      </c>
      <c r="T295" s="67">
        <v>104.18147034708936</v>
      </c>
      <c r="U295" s="67">
        <v>100</v>
      </c>
      <c r="V295" s="68">
        <v>102.6200945115721</v>
      </c>
      <c r="W295" s="66"/>
      <c r="X295" s="67">
        <v>102.6200945115721</v>
      </c>
      <c r="Y295" s="67">
        <v>101.29958960328315</v>
      </c>
      <c r="Z295" s="67">
        <v>0</v>
      </c>
      <c r="AA295" s="67">
        <v>0</v>
      </c>
      <c r="AB295" s="67">
        <v>0</v>
      </c>
      <c r="AC295" s="67">
        <v>104.34782608695652</v>
      </c>
      <c r="AD295" s="67">
        <v>104.14482064077899</v>
      </c>
      <c r="AE295" s="67">
        <v>100</v>
      </c>
      <c r="AF295" s="69"/>
      <c r="AG295" s="69">
        <v>14.62</v>
      </c>
      <c r="AH295" s="69"/>
      <c r="AI295" s="69"/>
      <c r="AJ295" s="69"/>
      <c r="AK295" s="69">
        <v>2.0700000000000003</v>
      </c>
      <c r="AL295" s="69"/>
      <c r="AM295" s="69">
        <v>10.619341256018787</v>
      </c>
      <c r="AN295" s="69"/>
      <c r="AO295" s="69">
        <v>600</v>
      </c>
      <c r="AP295" s="69"/>
      <c r="AQ295" s="69">
        <v>14.809999999999999</v>
      </c>
      <c r="AR295" s="69"/>
      <c r="AS295" s="69"/>
      <c r="AT295" s="69"/>
      <c r="AU295" s="69">
        <v>2.16</v>
      </c>
      <c r="AV295" s="69"/>
      <c r="AW295" s="69">
        <v>11.059493904313014</v>
      </c>
      <c r="AX295" s="69"/>
      <c r="AY295" s="69">
        <v>600</v>
      </c>
      <c r="CA295" s="69">
        <v>156.8379</v>
      </c>
      <c r="CB295" s="69">
        <v>0</v>
      </c>
      <c r="CC295" s="69">
        <v>0</v>
      </c>
      <c r="CD295" s="69">
        <v>0</v>
      </c>
      <c r="CE295" s="69">
        <v>207.36</v>
      </c>
      <c r="CF295" s="69">
        <v>1195.062</v>
      </c>
      <c r="CG295" s="69">
        <v>600</v>
      </c>
      <c r="CH295" s="69">
        <v>2159.2599</v>
      </c>
      <c r="CI295" s="69">
        <v>2159.2599</v>
      </c>
      <c r="CJ295" s="69"/>
      <c r="CK295" s="71">
        <v>2100.6423</v>
      </c>
      <c r="CL295" s="69"/>
      <c r="CM295" s="72">
        <f>IF((CK295-CL295)=0,0,(CI295-CJ295)/(CK295-CL295)*100)</f>
        <v>102.79046080334572</v>
      </c>
      <c r="CO295" s="69">
        <v>105</v>
      </c>
      <c r="CP295" s="69" t="s">
        <v>43</v>
      </c>
      <c r="CQ295" s="69">
        <v>105</v>
      </c>
      <c r="CR295" s="69">
        <v>2.5</v>
      </c>
      <c r="CS295" s="69">
        <v>107.5</v>
      </c>
      <c r="CV295" s="69">
        <v>209.65827666666684</v>
      </c>
      <c r="CW295" s="69"/>
      <c r="CX295" s="69">
        <v>215.15152166666684</v>
      </c>
      <c r="CY295" s="69"/>
      <c r="CZ295" s="69">
        <v>209.65827666666684</v>
      </c>
      <c r="DA295" s="69"/>
      <c r="DB295" s="69">
        <v>215.15152166666684</v>
      </c>
      <c r="DC295" s="69"/>
    </row>
    <row r="296" spans="1:107" s="70" customFormat="1" ht="26.25" customHeight="1">
      <c r="A296" s="1"/>
      <c r="B296" s="27"/>
      <c r="C296" s="59" t="s">
        <v>38</v>
      </c>
      <c r="D296" s="60">
        <f>ROW(C296)-13</f>
        <v>283</v>
      </c>
      <c r="E296" s="61" t="s">
        <v>649</v>
      </c>
      <c r="F296" s="61" t="s">
        <v>382</v>
      </c>
      <c r="G296" s="61" t="s">
        <v>669</v>
      </c>
      <c r="H296" s="61">
        <v>11</v>
      </c>
      <c r="I296" s="62" t="s">
        <v>652</v>
      </c>
      <c r="J296" s="63">
        <v>3</v>
      </c>
      <c r="K296" s="64">
        <v>2045.6219999999998</v>
      </c>
      <c r="L296" s="65">
        <v>102.93906074149444</v>
      </c>
      <c r="M296" s="66"/>
      <c r="N296" s="67">
        <v>102.93906074149444</v>
      </c>
      <c r="O296" s="67">
        <v>0</v>
      </c>
      <c r="P296" s="67">
        <v>0</v>
      </c>
      <c r="Q296" s="67">
        <v>0</v>
      </c>
      <c r="R296" s="67">
        <v>0</v>
      </c>
      <c r="S296" s="67">
        <v>104.34782608695654</v>
      </c>
      <c r="T296" s="67">
        <v>104.18147034708936</v>
      </c>
      <c r="U296" s="67">
        <v>100</v>
      </c>
      <c r="V296" s="68">
        <v>103.42915570152842</v>
      </c>
      <c r="W296" s="66"/>
      <c r="X296" s="67">
        <v>103.42915570152842</v>
      </c>
      <c r="Y296" s="67">
        <v>104.9895506792058</v>
      </c>
      <c r="Z296" s="67">
        <v>0</v>
      </c>
      <c r="AA296" s="67">
        <v>0</v>
      </c>
      <c r="AB296" s="67">
        <v>0</v>
      </c>
      <c r="AC296" s="67">
        <v>104.34782608695652</v>
      </c>
      <c r="AD296" s="67">
        <v>104.18147034708936</v>
      </c>
      <c r="AE296" s="67">
        <v>100</v>
      </c>
      <c r="AF296" s="69"/>
      <c r="AG296" s="69">
        <v>38.28</v>
      </c>
      <c r="AH296" s="69"/>
      <c r="AI296" s="69"/>
      <c r="AJ296" s="69"/>
      <c r="AK296" s="69">
        <v>2.0700000000000003</v>
      </c>
      <c r="AL296" s="69"/>
      <c r="AM296" s="69">
        <v>36.59</v>
      </c>
      <c r="AN296" s="69"/>
      <c r="AO296" s="69">
        <v>600.0000000000001</v>
      </c>
      <c r="AP296" s="69"/>
      <c r="AQ296" s="69">
        <v>40.19</v>
      </c>
      <c r="AR296" s="69"/>
      <c r="AS296" s="69"/>
      <c r="AT296" s="69"/>
      <c r="AU296" s="69">
        <v>2.16</v>
      </c>
      <c r="AV296" s="69"/>
      <c r="AW296" s="69">
        <v>38.12</v>
      </c>
      <c r="AX296" s="69"/>
      <c r="AY296" s="69">
        <v>600.0000000000001</v>
      </c>
      <c r="CA296" s="69">
        <v>0</v>
      </c>
      <c r="CB296" s="69">
        <v>0</v>
      </c>
      <c r="CC296" s="69">
        <v>0</v>
      </c>
      <c r="CD296" s="69">
        <v>0</v>
      </c>
      <c r="CE296" s="69">
        <v>250.56</v>
      </c>
      <c r="CF296" s="69">
        <v>1195.062</v>
      </c>
      <c r="CG296" s="69">
        <v>600</v>
      </c>
      <c r="CH296" s="69">
        <v>2045.6219999999998</v>
      </c>
      <c r="CI296" s="69">
        <v>2045.6219999999998</v>
      </c>
      <c r="CJ296" s="69"/>
      <c r="CK296" s="71">
        <v>1987.2165</v>
      </c>
      <c r="CL296" s="69"/>
      <c r="CM296" s="72">
        <f>IF((CK296-CL296)=0,0,(CI296-CJ296)/(CK296-CL296)*100)</f>
        <v>102.93906074149444</v>
      </c>
      <c r="CO296" s="69">
        <v>105</v>
      </c>
      <c r="CP296" s="69" t="s">
        <v>43</v>
      </c>
      <c r="CQ296" s="69">
        <v>105</v>
      </c>
      <c r="CR296" s="69">
        <v>2.5</v>
      </c>
      <c r="CS296" s="69">
        <v>107.5</v>
      </c>
      <c r="CV296" s="69">
        <v>199.5712034</v>
      </c>
      <c r="CW296" s="69"/>
      <c r="CX296" s="69">
        <v>206.41481069999998</v>
      </c>
      <c r="CY296" s="69"/>
      <c r="CZ296" s="69">
        <v>199.5712034</v>
      </c>
      <c r="DA296" s="69"/>
      <c r="DB296" s="69">
        <v>206.41481069999998</v>
      </c>
      <c r="DC296" s="69"/>
    </row>
    <row r="297" spans="1:107" s="70" customFormat="1" ht="26.25" customHeight="1">
      <c r="A297" s="1"/>
      <c r="B297" s="27"/>
      <c r="C297" s="59" t="s">
        <v>38</v>
      </c>
      <c r="D297" s="60">
        <f>ROW(C297)-13</f>
        <v>284</v>
      </c>
      <c r="E297" s="61" t="s">
        <v>670</v>
      </c>
      <c r="F297" s="61" t="s">
        <v>671</v>
      </c>
      <c r="G297" s="61" t="s">
        <v>672</v>
      </c>
      <c r="H297" s="61">
        <v>34</v>
      </c>
      <c r="I297" s="62" t="s">
        <v>673</v>
      </c>
      <c r="J297" s="63">
        <v>3</v>
      </c>
      <c r="K297" s="64">
        <v>1929.3495</v>
      </c>
      <c r="L297" s="65">
        <v>104.31666228983715</v>
      </c>
      <c r="M297" s="66"/>
      <c r="N297" s="67">
        <v>104.31666228983715</v>
      </c>
      <c r="O297" s="67">
        <v>104.99557913351016</v>
      </c>
      <c r="P297" s="67">
        <v>0</v>
      </c>
      <c r="Q297" s="67">
        <v>0</v>
      </c>
      <c r="R297" s="67">
        <v>0</v>
      </c>
      <c r="S297" s="67">
        <v>104.34782608695654</v>
      </c>
      <c r="T297" s="67">
        <v>104.18147034708936</v>
      </c>
      <c r="U297" s="67">
        <v>0</v>
      </c>
      <c r="V297" s="68">
        <v>102.92323509985243</v>
      </c>
      <c r="W297" s="66"/>
      <c r="X297" s="67">
        <v>102.92323509985243</v>
      </c>
      <c r="Y297" s="67">
        <v>103.73776324072853</v>
      </c>
      <c r="Z297" s="67">
        <v>0</v>
      </c>
      <c r="AA297" s="67">
        <v>0</v>
      </c>
      <c r="AB297" s="67">
        <v>0</v>
      </c>
      <c r="AC297" s="67">
        <v>104.34782608695654</v>
      </c>
      <c r="AD297" s="67">
        <v>104.18147034708936</v>
      </c>
      <c r="AE297" s="67">
        <v>100</v>
      </c>
      <c r="AF297" s="69"/>
      <c r="AG297" s="69">
        <v>24.932981137833046</v>
      </c>
      <c r="AH297" s="69"/>
      <c r="AI297" s="69"/>
      <c r="AJ297" s="69"/>
      <c r="AK297" s="69">
        <v>2.07</v>
      </c>
      <c r="AL297" s="69"/>
      <c r="AM297" s="69"/>
      <c r="AN297" s="69">
        <v>36.589999999999996</v>
      </c>
      <c r="AO297" s="69">
        <v>798</v>
      </c>
      <c r="AP297" s="69"/>
      <c r="AQ297" s="69">
        <v>25.86491694162074</v>
      </c>
      <c r="AR297" s="69"/>
      <c r="AS297" s="69"/>
      <c r="AT297" s="69"/>
      <c r="AU297" s="69">
        <v>2.16</v>
      </c>
      <c r="AV297" s="69"/>
      <c r="AW297" s="69"/>
      <c r="AX297" s="69">
        <v>38.12</v>
      </c>
      <c r="AY297" s="69">
        <v>798</v>
      </c>
      <c r="CA297" s="69">
        <v>215.8875</v>
      </c>
      <c r="CB297" s="69">
        <v>0</v>
      </c>
      <c r="CC297" s="69">
        <v>0</v>
      </c>
      <c r="CD297" s="69">
        <v>0</v>
      </c>
      <c r="CE297" s="69">
        <v>518.4000000000001</v>
      </c>
      <c r="CF297" s="69">
        <v>1195.062</v>
      </c>
      <c r="CG297" s="69">
        <v>0</v>
      </c>
      <c r="CH297" s="69">
        <v>1929.3495</v>
      </c>
      <c r="CI297" s="69">
        <v>1929.3495</v>
      </c>
      <c r="CJ297" s="69"/>
      <c r="CK297" s="71">
        <v>1849.5123</v>
      </c>
      <c r="CL297" s="69"/>
      <c r="CM297" s="72">
        <f>IF((CK297-CL297)=0,0,(CI297-CJ297)/(CK297-CL297)*100)</f>
        <v>104.31666228983715</v>
      </c>
      <c r="CO297" s="69">
        <v>105</v>
      </c>
      <c r="CP297" s="69" t="s">
        <v>43</v>
      </c>
      <c r="CQ297" s="69">
        <v>105</v>
      </c>
      <c r="CR297" s="69">
        <v>2.5</v>
      </c>
      <c r="CS297" s="69">
        <v>107.5</v>
      </c>
      <c r="CV297" s="69">
        <v>789.446829</v>
      </c>
      <c r="CW297" s="69"/>
      <c r="CX297" s="69">
        <v>812.5242158</v>
      </c>
      <c r="CY297" s="69"/>
      <c r="CZ297" s="69">
        <v>789.446829</v>
      </c>
      <c r="DA297" s="69"/>
      <c r="DB297" s="69">
        <v>812.5242158</v>
      </c>
      <c r="DC297" s="69"/>
    </row>
    <row r="298" spans="1:107" s="70" customFormat="1" ht="26.25" customHeight="1">
      <c r="A298" s="1"/>
      <c r="B298" s="27"/>
      <c r="C298" s="59" t="s">
        <v>38</v>
      </c>
      <c r="D298" s="60">
        <f>ROW(C298)-13</f>
        <v>285</v>
      </c>
      <c r="E298" s="61" t="s">
        <v>670</v>
      </c>
      <c r="F298" s="61" t="s">
        <v>674</v>
      </c>
      <c r="G298" s="61" t="s">
        <v>675</v>
      </c>
      <c r="H298" s="61">
        <v>34</v>
      </c>
      <c r="I298" s="62" t="s">
        <v>673</v>
      </c>
      <c r="J298" s="63">
        <v>3</v>
      </c>
      <c r="K298" s="64">
        <v>2382.8469</v>
      </c>
      <c r="L298" s="65">
        <v>102.7164137451927</v>
      </c>
      <c r="M298" s="66"/>
      <c r="N298" s="67">
        <v>102.7164137451927</v>
      </c>
      <c r="O298" s="67">
        <v>100.75707702435814</v>
      </c>
      <c r="P298" s="67">
        <v>0</v>
      </c>
      <c r="Q298" s="67">
        <v>0</v>
      </c>
      <c r="R298" s="67">
        <v>0</v>
      </c>
      <c r="S298" s="67">
        <v>104.34782608695654</v>
      </c>
      <c r="T298" s="67">
        <v>104.18147034708936</v>
      </c>
      <c r="U298" s="67">
        <v>100</v>
      </c>
      <c r="V298" s="68">
        <v>102.33450619150706</v>
      </c>
      <c r="W298" s="66"/>
      <c r="X298" s="67">
        <v>102.33450619150706</v>
      </c>
      <c r="Y298" s="67">
        <v>100.75707702435813</v>
      </c>
      <c r="Z298" s="67">
        <v>0</v>
      </c>
      <c r="AA298" s="67">
        <v>0</v>
      </c>
      <c r="AB298" s="67">
        <v>0</v>
      </c>
      <c r="AC298" s="67">
        <v>104.34782608695654</v>
      </c>
      <c r="AD298" s="67">
        <v>104.18145368133504</v>
      </c>
      <c r="AE298" s="67">
        <v>100</v>
      </c>
      <c r="AF298" s="69"/>
      <c r="AG298" s="69">
        <v>30.38</v>
      </c>
      <c r="AH298" s="69"/>
      <c r="AI298" s="69"/>
      <c r="AJ298" s="69"/>
      <c r="AK298" s="69">
        <v>2.07</v>
      </c>
      <c r="AL298" s="69"/>
      <c r="AM298" s="69"/>
      <c r="AN298" s="69">
        <v>36.54565671157308</v>
      </c>
      <c r="AO298" s="69">
        <v>797.9999999999999</v>
      </c>
      <c r="AP298" s="69"/>
      <c r="AQ298" s="69">
        <v>30.609999999999992</v>
      </c>
      <c r="AR298" s="69"/>
      <c r="AS298" s="69"/>
      <c r="AT298" s="69"/>
      <c r="AU298" s="69">
        <v>2.1600000000000006</v>
      </c>
      <c r="AV298" s="69"/>
      <c r="AW298" s="69"/>
      <c r="AX298" s="69">
        <v>38.07379641950722</v>
      </c>
      <c r="AY298" s="69">
        <v>797.9999999999999</v>
      </c>
      <c r="CA298" s="69">
        <v>278.2449</v>
      </c>
      <c r="CB298" s="69">
        <v>0</v>
      </c>
      <c r="CC298" s="69">
        <v>0</v>
      </c>
      <c r="CD298" s="69">
        <v>0</v>
      </c>
      <c r="CE298" s="69">
        <v>311.04</v>
      </c>
      <c r="CF298" s="69">
        <v>1195.062</v>
      </c>
      <c r="CG298" s="69">
        <v>598.5</v>
      </c>
      <c r="CH298" s="69">
        <v>2382.8469</v>
      </c>
      <c r="CI298" s="69">
        <v>2382.8469</v>
      </c>
      <c r="CJ298" s="69"/>
      <c r="CK298" s="71">
        <v>2319.8307</v>
      </c>
      <c r="CL298" s="69"/>
      <c r="CM298" s="72">
        <f>IF((CK298-CL298)=0,0,(CI298-CJ298)/(CK298-CL298)*100)</f>
        <v>102.7164137451927</v>
      </c>
      <c r="CO298" s="69">
        <v>105</v>
      </c>
      <c r="CP298" s="69" t="s">
        <v>43</v>
      </c>
      <c r="CQ298" s="69">
        <v>105</v>
      </c>
      <c r="CR298" s="69">
        <v>2.5</v>
      </c>
      <c r="CS298" s="69">
        <v>107.5</v>
      </c>
      <c r="CV298" s="69">
        <v>1502.2918234666672</v>
      </c>
      <c r="CW298" s="69"/>
      <c r="CX298" s="69">
        <v>1537.3629191000007</v>
      </c>
      <c r="CY298" s="69"/>
      <c r="CZ298" s="69">
        <v>1502.2918234666672</v>
      </c>
      <c r="DA298" s="69"/>
      <c r="DB298" s="69">
        <v>1537.3629191000007</v>
      </c>
      <c r="DC298" s="69"/>
    </row>
    <row r="299" spans="1:107" s="70" customFormat="1" ht="26.25" customHeight="1">
      <c r="A299" s="1"/>
      <c r="B299" s="27"/>
      <c r="C299" s="59" t="s">
        <v>38</v>
      </c>
      <c r="D299" s="60">
        <f>ROW(C299)-13</f>
        <v>286</v>
      </c>
      <c r="E299" s="61" t="s">
        <v>670</v>
      </c>
      <c r="F299" s="61" t="s">
        <v>676</v>
      </c>
      <c r="G299" s="61" t="s">
        <v>677</v>
      </c>
      <c r="H299" s="61">
        <v>34</v>
      </c>
      <c r="I299" s="62" t="s">
        <v>673</v>
      </c>
      <c r="J299" s="63">
        <v>3</v>
      </c>
      <c r="K299" s="64">
        <v>2781.9519</v>
      </c>
      <c r="L299" s="65">
        <v>102.7684116653104</v>
      </c>
      <c r="M299" s="66"/>
      <c r="N299" s="67">
        <v>102.7684116653104</v>
      </c>
      <c r="O299" s="67">
        <v>100.75707702435813</v>
      </c>
      <c r="P299" s="67">
        <v>0</v>
      </c>
      <c r="Q299" s="67">
        <v>0</v>
      </c>
      <c r="R299" s="67">
        <v>0</v>
      </c>
      <c r="S299" s="67">
        <v>104.34782608695654</v>
      </c>
      <c r="T299" s="67">
        <v>104.18147034708936</v>
      </c>
      <c r="U299" s="67">
        <v>100</v>
      </c>
      <c r="V299" s="68">
        <v>102.86283629846238</v>
      </c>
      <c r="W299" s="66"/>
      <c r="X299" s="67">
        <v>102.86283629846238</v>
      </c>
      <c r="Y299" s="67">
        <v>100.75707702435814</v>
      </c>
      <c r="Z299" s="67">
        <v>0</v>
      </c>
      <c r="AA299" s="67">
        <v>0</v>
      </c>
      <c r="AB299" s="67">
        <v>0</v>
      </c>
      <c r="AC299" s="67">
        <v>104.34782608695654</v>
      </c>
      <c r="AD299" s="67">
        <v>104.18147034708933</v>
      </c>
      <c r="AE299" s="67">
        <v>100</v>
      </c>
      <c r="AF299" s="69"/>
      <c r="AG299" s="69">
        <v>30.38</v>
      </c>
      <c r="AH299" s="69"/>
      <c r="AI299" s="69"/>
      <c r="AJ299" s="69"/>
      <c r="AK299" s="69">
        <v>2.07</v>
      </c>
      <c r="AL299" s="69"/>
      <c r="AM299" s="69"/>
      <c r="AN299" s="69">
        <v>36.59</v>
      </c>
      <c r="AO299" s="69">
        <v>798</v>
      </c>
      <c r="AP299" s="69"/>
      <c r="AQ299" s="69">
        <v>30.610000000000003</v>
      </c>
      <c r="AR299" s="69"/>
      <c r="AS299" s="69"/>
      <c r="AT299" s="69"/>
      <c r="AU299" s="69">
        <v>2.16</v>
      </c>
      <c r="AV299" s="69"/>
      <c r="AW299" s="69"/>
      <c r="AX299" s="69">
        <v>38.12</v>
      </c>
      <c r="AY299" s="69">
        <v>798</v>
      </c>
      <c r="CA299" s="69">
        <v>415.9899</v>
      </c>
      <c r="CB299" s="69">
        <v>0</v>
      </c>
      <c r="CC299" s="69">
        <v>0</v>
      </c>
      <c r="CD299" s="69">
        <v>0</v>
      </c>
      <c r="CE299" s="69">
        <v>572.4000000000001</v>
      </c>
      <c r="CF299" s="69">
        <v>1195.062</v>
      </c>
      <c r="CG299" s="69">
        <v>598.5</v>
      </c>
      <c r="CH299" s="69">
        <v>2781.9519</v>
      </c>
      <c r="CI299" s="69">
        <v>2781.9519</v>
      </c>
      <c r="CJ299" s="69"/>
      <c r="CK299" s="71">
        <v>2707.0107</v>
      </c>
      <c r="CL299" s="69"/>
      <c r="CM299" s="72">
        <f>IF((CK299-CL299)=0,0,(CI299-CJ299)/(CK299-CL299)*100)</f>
        <v>102.7684116653104</v>
      </c>
      <c r="CO299" s="69">
        <v>105</v>
      </c>
      <c r="CP299" s="69" t="s">
        <v>43</v>
      </c>
      <c r="CQ299" s="69">
        <v>105</v>
      </c>
      <c r="CR299" s="69">
        <v>2.5</v>
      </c>
      <c r="CS299" s="69">
        <v>107.5</v>
      </c>
      <c r="CV299" s="69">
        <v>767.717456</v>
      </c>
      <c r="CW299" s="69"/>
      <c r="CX299" s="69">
        <v>789.6959499999999</v>
      </c>
      <c r="CY299" s="69"/>
      <c r="CZ299" s="69">
        <v>767.717456</v>
      </c>
      <c r="DA299" s="69"/>
      <c r="DB299" s="69">
        <v>789.6959499999999</v>
      </c>
      <c r="DC299" s="69"/>
    </row>
    <row r="300" spans="1:107" s="70" customFormat="1" ht="26.25" customHeight="1">
      <c r="A300" s="1"/>
      <c r="B300" s="27"/>
      <c r="C300" s="59" t="s">
        <v>38</v>
      </c>
      <c r="D300" s="60">
        <f>ROW(C300)-13</f>
        <v>287</v>
      </c>
      <c r="E300" s="61" t="s">
        <v>670</v>
      </c>
      <c r="F300" s="61" t="s">
        <v>678</v>
      </c>
      <c r="G300" s="61" t="s">
        <v>679</v>
      </c>
      <c r="H300" s="61">
        <v>34</v>
      </c>
      <c r="I300" s="62" t="s">
        <v>673</v>
      </c>
      <c r="J300" s="63">
        <v>3</v>
      </c>
      <c r="K300" s="64">
        <v>6944.015454</v>
      </c>
      <c r="L300" s="65">
        <v>104.14517230352523</v>
      </c>
      <c r="M300" s="66"/>
      <c r="N300" s="67">
        <v>104.14517230352523</v>
      </c>
      <c r="O300" s="67">
        <v>104.96487119437941</v>
      </c>
      <c r="P300" s="67">
        <v>0</v>
      </c>
      <c r="Q300" s="67">
        <v>0</v>
      </c>
      <c r="R300" s="67">
        <v>104.07557841329691</v>
      </c>
      <c r="S300" s="67">
        <v>104.34782608695652</v>
      </c>
      <c r="T300" s="67">
        <v>104.18147034708936</v>
      </c>
      <c r="U300" s="67">
        <v>0</v>
      </c>
      <c r="V300" s="68">
        <v>102.76408647665525</v>
      </c>
      <c r="W300" s="66"/>
      <c r="X300" s="67">
        <v>102.76408647665525</v>
      </c>
      <c r="Y300" s="67">
        <v>104.96487119437938</v>
      </c>
      <c r="Z300" s="67">
        <v>0</v>
      </c>
      <c r="AA300" s="67">
        <v>0</v>
      </c>
      <c r="AB300" s="67">
        <v>103.70341545530502</v>
      </c>
      <c r="AC300" s="67">
        <v>104.34782608695652</v>
      </c>
      <c r="AD300" s="67">
        <v>104.18147034708936</v>
      </c>
      <c r="AE300" s="67">
        <v>100</v>
      </c>
      <c r="AF300" s="69"/>
      <c r="AG300" s="69">
        <v>21.35</v>
      </c>
      <c r="AH300" s="69"/>
      <c r="AI300" s="69"/>
      <c r="AJ300" s="69">
        <v>2276.6911801519896</v>
      </c>
      <c r="AK300" s="69">
        <v>2.07</v>
      </c>
      <c r="AL300" s="69"/>
      <c r="AM300" s="69"/>
      <c r="AN300" s="69">
        <v>36.59</v>
      </c>
      <c r="AO300" s="69">
        <v>797.9999999999999</v>
      </c>
      <c r="AP300" s="69"/>
      <c r="AQ300" s="69">
        <v>22.410000000000004</v>
      </c>
      <c r="AR300" s="69"/>
      <c r="AS300" s="69"/>
      <c r="AT300" s="69">
        <v>2361.0065131873043</v>
      </c>
      <c r="AU300" s="69">
        <v>2.16</v>
      </c>
      <c r="AV300" s="69"/>
      <c r="AW300" s="69"/>
      <c r="AX300" s="69">
        <v>38.120000000000005</v>
      </c>
      <c r="AY300" s="69">
        <v>797.9999999999999</v>
      </c>
      <c r="CA300" s="69">
        <v>304.55190000000005</v>
      </c>
      <c r="CB300" s="69">
        <v>0</v>
      </c>
      <c r="CC300" s="69">
        <v>0</v>
      </c>
      <c r="CD300" s="69">
        <v>5120.401554</v>
      </c>
      <c r="CE300" s="69">
        <v>324</v>
      </c>
      <c r="CF300" s="69">
        <v>1195.062</v>
      </c>
      <c r="CG300" s="69">
        <v>0</v>
      </c>
      <c r="CH300" s="69">
        <v>6944.015454</v>
      </c>
      <c r="CI300" s="69">
        <v>6944.015454</v>
      </c>
      <c r="CJ300" s="69"/>
      <c r="CK300" s="71">
        <v>6667.630674</v>
      </c>
      <c r="CL300" s="69"/>
      <c r="CM300" s="72">
        <f>IF((CK300-CL300)=0,0,(CI300-CJ300)/(CK300-CL300)*100)</f>
        <v>104.14517230352523</v>
      </c>
      <c r="CO300" s="69">
        <v>105</v>
      </c>
      <c r="CP300" s="69" t="s">
        <v>43</v>
      </c>
      <c r="CQ300" s="69">
        <v>105</v>
      </c>
      <c r="CR300" s="69">
        <v>2.5</v>
      </c>
      <c r="CS300" s="69">
        <v>107.5</v>
      </c>
      <c r="CV300" s="69">
        <v>1325.0751334784734</v>
      </c>
      <c r="CW300" s="69"/>
      <c r="CX300" s="69">
        <v>1361.7013560484734</v>
      </c>
      <c r="CY300" s="69"/>
      <c r="CZ300" s="69">
        <v>1325.0751334784734</v>
      </c>
      <c r="DA300" s="69"/>
      <c r="DB300" s="69">
        <v>1361.7013560484734</v>
      </c>
      <c r="DC300" s="69"/>
    </row>
    <row r="301" spans="1:107" s="70" customFormat="1" ht="26.25" customHeight="1">
      <c r="A301" s="1"/>
      <c r="B301" s="27"/>
      <c r="C301" s="59" t="s">
        <v>38</v>
      </c>
      <c r="D301" s="60">
        <f>ROW(C301)-13</f>
        <v>288</v>
      </c>
      <c r="E301" s="61" t="s">
        <v>670</v>
      </c>
      <c r="F301" s="61" t="s">
        <v>680</v>
      </c>
      <c r="G301" s="61" t="s">
        <v>681</v>
      </c>
      <c r="H301" s="61">
        <v>34</v>
      </c>
      <c r="I301" s="62" t="s">
        <v>673</v>
      </c>
      <c r="J301" s="63">
        <v>3</v>
      </c>
      <c r="K301" s="64">
        <v>2689.0719</v>
      </c>
      <c r="L301" s="65">
        <v>102.71471279591331</v>
      </c>
      <c r="M301" s="66"/>
      <c r="N301" s="67">
        <v>102.71471279591331</v>
      </c>
      <c r="O301" s="67">
        <v>100.75707702435813</v>
      </c>
      <c r="P301" s="67">
        <v>0</v>
      </c>
      <c r="Q301" s="67">
        <v>0</v>
      </c>
      <c r="R301" s="67">
        <v>0</v>
      </c>
      <c r="S301" s="67">
        <v>104.34782608695654</v>
      </c>
      <c r="T301" s="67">
        <v>104.18147034708936</v>
      </c>
      <c r="U301" s="67">
        <v>100</v>
      </c>
      <c r="V301" s="68">
        <v>102.39212275324307</v>
      </c>
      <c r="W301" s="66"/>
      <c r="X301" s="67">
        <v>102.39212275324307</v>
      </c>
      <c r="Y301" s="67">
        <v>100.75707702435813</v>
      </c>
      <c r="Z301" s="67">
        <v>0</v>
      </c>
      <c r="AA301" s="67">
        <v>0</v>
      </c>
      <c r="AB301" s="67">
        <v>0</v>
      </c>
      <c r="AC301" s="67">
        <v>104.34782608695654</v>
      </c>
      <c r="AD301" s="67">
        <v>104.18147034708936</v>
      </c>
      <c r="AE301" s="67">
        <v>100</v>
      </c>
      <c r="AF301" s="69"/>
      <c r="AG301" s="69">
        <v>30.38</v>
      </c>
      <c r="AH301" s="69"/>
      <c r="AI301" s="69"/>
      <c r="AJ301" s="69"/>
      <c r="AK301" s="69">
        <v>2.07</v>
      </c>
      <c r="AL301" s="69"/>
      <c r="AM301" s="69"/>
      <c r="AN301" s="69">
        <v>36.589999999999996</v>
      </c>
      <c r="AO301" s="69">
        <v>798</v>
      </c>
      <c r="AP301" s="69"/>
      <c r="AQ301" s="69">
        <v>30.609999999999996</v>
      </c>
      <c r="AR301" s="69"/>
      <c r="AS301" s="69"/>
      <c r="AT301" s="69"/>
      <c r="AU301" s="69">
        <v>2.1600000000000006</v>
      </c>
      <c r="AV301" s="69"/>
      <c r="AW301" s="69"/>
      <c r="AX301" s="69">
        <v>38.12</v>
      </c>
      <c r="AY301" s="69">
        <v>798</v>
      </c>
      <c r="CA301" s="69">
        <v>415.9899</v>
      </c>
      <c r="CB301" s="69">
        <v>0</v>
      </c>
      <c r="CC301" s="69">
        <v>0</v>
      </c>
      <c r="CD301" s="69">
        <v>0</v>
      </c>
      <c r="CE301" s="69">
        <v>479.52000000000004</v>
      </c>
      <c r="CF301" s="69">
        <v>1195.062</v>
      </c>
      <c r="CG301" s="69">
        <v>598.5</v>
      </c>
      <c r="CH301" s="69">
        <v>2689.0719</v>
      </c>
      <c r="CI301" s="69">
        <v>2689.0719</v>
      </c>
      <c r="CJ301" s="69"/>
      <c r="CK301" s="71">
        <v>2618.0007</v>
      </c>
      <c r="CL301" s="69"/>
      <c r="CM301" s="72">
        <f>IF((CK301-CL301)=0,0,(CI301-CJ301)/(CK301-CL301)*100)</f>
        <v>102.71471279591331</v>
      </c>
      <c r="CO301" s="69">
        <v>105</v>
      </c>
      <c r="CP301" s="69" t="s">
        <v>43</v>
      </c>
      <c r="CQ301" s="69">
        <v>105</v>
      </c>
      <c r="CR301" s="69">
        <v>2.5</v>
      </c>
      <c r="CS301" s="69">
        <v>107.5</v>
      </c>
      <c r="CV301" s="69">
        <v>584.1208308000266</v>
      </c>
      <c r="CW301" s="69"/>
      <c r="CX301" s="69">
        <v>598.0937181000265</v>
      </c>
      <c r="CY301" s="69"/>
      <c r="CZ301" s="69">
        <v>584.1208308000266</v>
      </c>
      <c r="DA301" s="69"/>
      <c r="DB301" s="69">
        <v>598.0937181000265</v>
      </c>
      <c r="DC301" s="69"/>
    </row>
    <row r="302" spans="1:107" s="70" customFormat="1" ht="26.25" customHeight="1">
      <c r="A302" s="1"/>
      <c r="B302" s="27"/>
      <c r="C302" s="59" t="s">
        <v>38</v>
      </c>
      <c r="D302" s="60">
        <f>ROW(C302)-13</f>
        <v>289</v>
      </c>
      <c r="E302" s="61" t="s">
        <v>670</v>
      </c>
      <c r="F302" s="61" t="s">
        <v>682</v>
      </c>
      <c r="G302" s="61" t="s">
        <v>683</v>
      </c>
      <c r="H302" s="61">
        <v>34</v>
      </c>
      <c r="I302" s="62" t="s">
        <v>673</v>
      </c>
      <c r="J302" s="63">
        <v>3</v>
      </c>
      <c r="K302" s="64">
        <v>7785.826596</v>
      </c>
      <c r="L302" s="65">
        <v>104.06943851719302</v>
      </c>
      <c r="M302" s="66"/>
      <c r="N302" s="67">
        <v>104.06943851719302</v>
      </c>
      <c r="O302" s="67">
        <v>100.75707702435813</v>
      </c>
      <c r="P302" s="67">
        <v>104.96277915632754</v>
      </c>
      <c r="Q302" s="67">
        <v>0</v>
      </c>
      <c r="R302" s="67">
        <v>104.07557841329691</v>
      </c>
      <c r="S302" s="67">
        <v>104.05405405405406</v>
      </c>
      <c r="T302" s="67">
        <v>104.18147034708936</v>
      </c>
      <c r="U302" s="67">
        <v>0</v>
      </c>
      <c r="V302" s="68">
        <v>102.99846284398288</v>
      </c>
      <c r="W302" s="66"/>
      <c r="X302" s="67">
        <v>102.99846284398288</v>
      </c>
      <c r="Y302" s="67">
        <v>104.82444947968948</v>
      </c>
      <c r="Z302" s="67">
        <v>104.96277915632753</v>
      </c>
      <c r="AA302" s="67">
        <v>0</v>
      </c>
      <c r="AB302" s="67">
        <v>104.07557841329694</v>
      </c>
      <c r="AC302" s="67">
        <v>104.0890134752296</v>
      </c>
      <c r="AD302" s="67">
        <v>104.18130021786011</v>
      </c>
      <c r="AE302" s="67">
        <v>100</v>
      </c>
      <c r="AF302" s="69"/>
      <c r="AG302" s="69">
        <v>25.835439888836596</v>
      </c>
      <c r="AH302" s="69">
        <v>16.12</v>
      </c>
      <c r="AI302" s="69"/>
      <c r="AJ302" s="69">
        <v>2164.11</v>
      </c>
      <c r="AK302" s="69">
        <v>2.8159231375640523</v>
      </c>
      <c r="AL302" s="69"/>
      <c r="AM302" s="69"/>
      <c r="AN302" s="69">
        <v>36.142325682113466</v>
      </c>
      <c r="AO302" s="69">
        <v>797.9999999999999</v>
      </c>
      <c r="AP302" s="69"/>
      <c r="AQ302" s="69">
        <v>27.08185763412906</v>
      </c>
      <c r="AR302" s="69">
        <v>16.92</v>
      </c>
      <c r="AS302" s="69"/>
      <c r="AT302" s="69">
        <v>2252.31</v>
      </c>
      <c r="AU302" s="69">
        <v>2.9310666141111548</v>
      </c>
      <c r="AV302" s="69"/>
      <c r="AW302" s="69"/>
      <c r="AX302" s="69">
        <v>37.653544824599386</v>
      </c>
      <c r="AY302" s="69">
        <v>797.9999999999999</v>
      </c>
      <c r="CA302" s="69">
        <v>115.70579999999998</v>
      </c>
      <c r="CB302" s="69">
        <v>269.53560000000004</v>
      </c>
      <c r="CC302" s="69">
        <v>0</v>
      </c>
      <c r="CD302" s="69">
        <v>5521.763196</v>
      </c>
      <c r="CE302" s="69">
        <v>683.76</v>
      </c>
      <c r="CF302" s="69">
        <v>1195.062</v>
      </c>
      <c r="CG302" s="69">
        <v>0</v>
      </c>
      <c r="CH302" s="69">
        <v>7785.826596</v>
      </c>
      <c r="CI302" s="69">
        <v>7785.826596</v>
      </c>
      <c r="CJ302" s="69"/>
      <c r="CK302" s="71">
        <v>7481.376576000001</v>
      </c>
      <c r="CL302" s="69"/>
      <c r="CM302" s="72">
        <f>IF((CK302-CL302)=0,0,(CI302-CJ302)/(CK302-CL302)*100)</f>
        <v>104.06943851719302</v>
      </c>
      <c r="CO302" s="69">
        <v>105</v>
      </c>
      <c r="CP302" s="69" t="s">
        <v>43</v>
      </c>
      <c r="CQ302" s="69">
        <v>105</v>
      </c>
      <c r="CR302" s="69">
        <v>2.5</v>
      </c>
      <c r="CS302" s="69">
        <v>107.5</v>
      </c>
      <c r="CV302" s="69">
        <v>4697.771173164159</v>
      </c>
      <c r="CW302" s="69"/>
      <c r="CX302" s="69">
        <v>4838.632096286826</v>
      </c>
      <c r="CY302" s="69"/>
      <c r="CZ302" s="69">
        <v>4697.771173164159</v>
      </c>
      <c r="DA302" s="69"/>
      <c r="DB302" s="69">
        <v>4838.632096286826</v>
      </c>
      <c r="DC302" s="69"/>
    </row>
    <row r="303" spans="1:107" s="70" customFormat="1" ht="26.25" customHeight="1">
      <c r="A303" s="1"/>
      <c r="B303" s="27"/>
      <c r="C303" s="59" t="s">
        <v>38</v>
      </c>
      <c r="D303" s="60">
        <f>ROW(C303)-13</f>
        <v>290</v>
      </c>
      <c r="E303" s="61" t="s">
        <v>684</v>
      </c>
      <c r="F303" s="61" t="s">
        <v>685</v>
      </c>
      <c r="G303" s="61" t="s">
        <v>686</v>
      </c>
      <c r="H303" s="61">
        <v>35</v>
      </c>
      <c r="I303" s="62" t="s">
        <v>687</v>
      </c>
      <c r="J303" s="63">
        <v>3</v>
      </c>
      <c r="K303" s="64">
        <v>7872.2513</v>
      </c>
      <c r="L303" s="65">
        <v>103.80132527856193</v>
      </c>
      <c r="M303" s="66"/>
      <c r="N303" s="67">
        <v>103.80132527856193</v>
      </c>
      <c r="O303" s="67">
        <v>104.19498931831424</v>
      </c>
      <c r="P303" s="67">
        <v>103.13049595497714</v>
      </c>
      <c r="Q303" s="67">
        <v>103.78135118818943</v>
      </c>
      <c r="R303" s="67">
        <v>103.67284237966672</v>
      </c>
      <c r="S303" s="67">
        <v>104.05405405405406</v>
      </c>
      <c r="T303" s="67">
        <v>104.18147034708936</v>
      </c>
      <c r="U303" s="67">
        <v>0</v>
      </c>
      <c r="V303" s="68">
        <v>103.59160404326289</v>
      </c>
      <c r="W303" s="66"/>
      <c r="X303" s="67">
        <v>103.59160404326289</v>
      </c>
      <c r="Y303" s="67">
        <v>104.19116937613397</v>
      </c>
      <c r="Z303" s="67">
        <v>103.13049595497714</v>
      </c>
      <c r="AA303" s="67">
        <v>103.78135118818943</v>
      </c>
      <c r="AB303" s="67">
        <v>103.67284237966669</v>
      </c>
      <c r="AC303" s="67">
        <v>104.08189602777276</v>
      </c>
      <c r="AD303" s="67">
        <v>104.17968169671927</v>
      </c>
      <c r="AE303" s="67">
        <v>100</v>
      </c>
      <c r="AF303" s="69"/>
      <c r="AG303" s="69">
        <v>51.362117139558435</v>
      </c>
      <c r="AH303" s="69">
        <v>28.429999999999996</v>
      </c>
      <c r="AI303" s="69">
        <v>182.20999999999998</v>
      </c>
      <c r="AJ303" s="69">
        <v>2148.2</v>
      </c>
      <c r="AK303" s="69">
        <v>2.8441075236064575</v>
      </c>
      <c r="AL303" s="69"/>
      <c r="AM303" s="69"/>
      <c r="AN303" s="69">
        <v>32.37409990862016</v>
      </c>
      <c r="AO303" s="69">
        <v>375.00000000000006</v>
      </c>
      <c r="AP303" s="69"/>
      <c r="AQ303" s="69">
        <v>53.51479046404567</v>
      </c>
      <c r="AR303" s="69">
        <v>29.320000000000004</v>
      </c>
      <c r="AS303" s="69">
        <v>189.09999999999997</v>
      </c>
      <c r="AT303" s="69">
        <v>2227.1</v>
      </c>
      <c r="AU303" s="69">
        <v>2.9602010356381356</v>
      </c>
      <c r="AV303" s="69"/>
      <c r="AW303" s="69"/>
      <c r="AX303" s="69">
        <v>33.72723423697837</v>
      </c>
      <c r="AY303" s="69">
        <v>375.00000000000006</v>
      </c>
      <c r="CA303" s="69">
        <v>970.5284999999999</v>
      </c>
      <c r="CB303" s="69">
        <v>657.9408000000001</v>
      </c>
      <c r="CC303" s="69">
        <v>1900.455</v>
      </c>
      <c r="CD303" s="69">
        <v>3006.585</v>
      </c>
      <c r="CE303" s="69">
        <v>141.68</v>
      </c>
      <c r="CF303" s="69">
        <v>1195.062</v>
      </c>
      <c r="CG303" s="69">
        <v>0</v>
      </c>
      <c r="CH303" s="69">
        <v>7872.2513</v>
      </c>
      <c r="CI303" s="69">
        <v>7872.2513</v>
      </c>
      <c r="CJ303" s="69"/>
      <c r="CK303" s="71">
        <v>7583.960299999999</v>
      </c>
      <c r="CL303" s="69"/>
      <c r="CM303" s="72">
        <f>IF((CK303-CL303)=0,0,(CI303-CJ303)/(CK303-CL303)*100)</f>
        <v>103.80132527856193</v>
      </c>
      <c r="CO303" s="69">
        <v>105</v>
      </c>
      <c r="CP303" s="69" t="s">
        <v>43</v>
      </c>
      <c r="CQ303" s="69">
        <v>105</v>
      </c>
      <c r="CR303" s="69">
        <v>2.5</v>
      </c>
      <c r="CS303" s="69">
        <v>107.5</v>
      </c>
      <c r="CV303" s="69">
        <v>8366.971726140211</v>
      </c>
      <c r="CW303" s="69"/>
      <c r="CX303" s="69">
        <v>8667.480220954925</v>
      </c>
      <c r="CY303" s="69"/>
      <c r="CZ303" s="69">
        <v>8366.971726140211</v>
      </c>
      <c r="DA303" s="69"/>
      <c r="DB303" s="69">
        <v>8667.480220954925</v>
      </c>
      <c r="DC303" s="69"/>
    </row>
    <row r="304" spans="1:107" s="70" customFormat="1" ht="26.25" customHeight="1">
      <c r="A304" s="1"/>
      <c r="B304" s="27"/>
      <c r="C304" s="59" t="s">
        <v>38</v>
      </c>
      <c r="D304" s="60">
        <f>ROW(C304)-13</f>
        <v>291</v>
      </c>
      <c r="E304" s="61" t="s">
        <v>684</v>
      </c>
      <c r="F304" s="61" t="s">
        <v>688</v>
      </c>
      <c r="G304" s="61" t="s">
        <v>689</v>
      </c>
      <c r="H304" s="61">
        <v>35</v>
      </c>
      <c r="I304" s="62" t="s">
        <v>687</v>
      </c>
      <c r="J304" s="63">
        <v>3</v>
      </c>
      <c r="K304" s="64">
        <v>2635.7513</v>
      </c>
      <c r="L304" s="65">
        <v>103.50135801411315</v>
      </c>
      <c r="M304" s="66"/>
      <c r="N304" s="67">
        <v>103.50135801411315</v>
      </c>
      <c r="O304" s="67">
        <v>103.39690936934429</v>
      </c>
      <c r="P304" s="67">
        <v>0</v>
      </c>
      <c r="Q304" s="67">
        <v>0</v>
      </c>
      <c r="R304" s="67">
        <v>0</v>
      </c>
      <c r="S304" s="67">
        <v>104.05405405405406</v>
      </c>
      <c r="T304" s="67">
        <v>104.18147034708936</v>
      </c>
      <c r="U304" s="67">
        <v>100</v>
      </c>
      <c r="V304" s="68">
        <v>102.75960098837686</v>
      </c>
      <c r="W304" s="66"/>
      <c r="X304" s="67">
        <v>102.75960098837686</v>
      </c>
      <c r="Y304" s="67">
        <v>103.47743145241095</v>
      </c>
      <c r="Z304" s="67">
        <v>0</v>
      </c>
      <c r="AA304" s="67">
        <v>0</v>
      </c>
      <c r="AB304" s="67">
        <v>105.00005389731484</v>
      </c>
      <c r="AC304" s="67">
        <v>104.05405405405406</v>
      </c>
      <c r="AD304" s="67">
        <v>104.18147034708937</v>
      </c>
      <c r="AE304" s="67">
        <v>100</v>
      </c>
      <c r="AF304" s="69"/>
      <c r="AG304" s="69">
        <v>63.14896057989622</v>
      </c>
      <c r="AH304" s="69"/>
      <c r="AI304" s="69"/>
      <c r="AJ304" s="69">
        <v>1855.38</v>
      </c>
      <c r="AK304" s="69">
        <v>2.96</v>
      </c>
      <c r="AL304" s="69"/>
      <c r="AM304" s="69"/>
      <c r="AN304" s="69">
        <v>36.589999999999996</v>
      </c>
      <c r="AO304" s="69">
        <v>375</v>
      </c>
      <c r="AP304" s="69"/>
      <c r="AQ304" s="69">
        <v>65.34492239697212</v>
      </c>
      <c r="AR304" s="69"/>
      <c r="AS304" s="69"/>
      <c r="AT304" s="69">
        <v>1948.15</v>
      </c>
      <c r="AU304" s="69">
        <v>3.08</v>
      </c>
      <c r="AV304" s="69"/>
      <c r="AW304" s="69"/>
      <c r="AX304" s="69">
        <v>38.12</v>
      </c>
      <c r="AY304" s="69">
        <v>375</v>
      </c>
      <c r="CA304" s="69">
        <v>1009.3293000000001</v>
      </c>
      <c r="CB304" s="69">
        <v>0</v>
      </c>
      <c r="CC304" s="69">
        <v>0</v>
      </c>
      <c r="CD304" s="69">
        <v>0</v>
      </c>
      <c r="CE304" s="69">
        <v>206.36</v>
      </c>
      <c r="CF304" s="69">
        <v>1195.062</v>
      </c>
      <c r="CG304" s="69">
        <v>225</v>
      </c>
      <c r="CH304" s="69">
        <v>2635.7513</v>
      </c>
      <c r="CI304" s="69">
        <v>2635.7513</v>
      </c>
      <c r="CJ304" s="69"/>
      <c r="CK304" s="71">
        <v>2546.5862</v>
      </c>
      <c r="CL304" s="69"/>
      <c r="CM304" s="72">
        <f>IF((CK304-CL304)=0,0,(CI304-CJ304)/(CK304-CL304)*100)</f>
        <v>103.50135801411315</v>
      </c>
      <c r="CO304" s="69">
        <v>105</v>
      </c>
      <c r="CP304" s="69" t="s">
        <v>43</v>
      </c>
      <c r="CQ304" s="69">
        <v>105</v>
      </c>
      <c r="CR304" s="69">
        <v>2.5</v>
      </c>
      <c r="CS304" s="69">
        <v>107.5</v>
      </c>
      <c r="CV304" s="69">
        <v>2189.9254039443103</v>
      </c>
      <c r="CW304" s="69"/>
      <c r="CX304" s="69">
        <v>2250.3586070362735</v>
      </c>
      <c r="CY304" s="69"/>
      <c r="CZ304" s="69">
        <v>2189.9254039443103</v>
      </c>
      <c r="DA304" s="69"/>
      <c r="DB304" s="69">
        <v>2250.3586070362735</v>
      </c>
      <c r="DC304" s="69"/>
    </row>
    <row r="305" spans="1:107" s="70" customFormat="1" ht="26.25" customHeight="1">
      <c r="A305" s="1"/>
      <c r="B305" s="27"/>
      <c r="C305" s="59" t="s">
        <v>38</v>
      </c>
      <c r="D305" s="60">
        <f>ROW(C305)-13</f>
        <v>292</v>
      </c>
      <c r="E305" s="61" t="s">
        <v>684</v>
      </c>
      <c r="F305" s="61" t="s">
        <v>690</v>
      </c>
      <c r="G305" s="61" t="s">
        <v>691</v>
      </c>
      <c r="H305" s="61">
        <v>35</v>
      </c>
      <c r="I305" s="62" t="s">
        <v>687</v>
      </c>
      <c r="J305" s="63">
        <v>3</v>
      </c>
      <c r="K305" s="64">
        <v>1658.9105</v>
      </c>
      <c r="L305" s="65">
        <v>103.95634450221432</v>
      </c>
      <c r="M305" s="66"/>
      <c r="N305" s="67">
        <v>103.95634450221432</v>
      </c>
      <c r="O305" s="67">
        <v>111.0248447204969</v>
      </c>
      <c r="P305" s="67">
        <v>0</v>
      </c>
      <c r="Q305" s="67">
        <v>0</v>
      </c>
      <c r="R305" s="67">
        <v>0</v>
      </c>
      <c r="S305" s="67">
        <v>104.05405405405406</v>
      </c>
      <c r="T305" s="67">
        <v>104.18147034708936</v>
      </c>
      <c r="U305" s="67">
        <v>100</v>
      </c>
      <c r="V305" s="68">
        <v>103.36072843159398</v>
      </c>
      <c r="W305" s="66"/>
      <c r="X305" s="67">
        <v>103.36072843159398</v>
      </c>
      <c r="Y305" s="67">
        <v>104.88519516925696</v>
      </c>
      <c r="Z305" s="67">
        <v>0</v>
      </c>
      <c r="AA305" s="67">
        <v>0</v>
      </c>
      <c r="AB305" s="67">
        <v>108.6005273924755</v>
      </c>
      <c r="AC305" s="67">
        <v>104.07473550149771</v>
      </c>
      <c r="AD305" s="67">
        <v>104.18147034708936</v>
      </c>
      <c r="AE305" s="67">
        <v>100</v>
      </c>
      <c r="AF305" s="69"/>
      <c r="AG305" s="69">
        <v>27.671119647015836</v>
      </c>
      <c r="AH305" s="69"/>
      <c r="AI305" s="69"/>
      <c r="AJ305" s="69">
        <v>1788.6504928539684</v>
      </c>
      <c r="AK305" s="69">
        <v>2.8730376124284547</v>
      </c>
      <c r="AL305" s="69"/>
      <c r="AM305" s="69"/>
      <c r="AN305" s="69">
        <v>36.59</v>
      </c>
      <c r="AO305" s="69">
        <v>375</v>
      </c>
      <c r="AP305" s="69"/>
      <c r="AQ305" s="69">
        <v>29.022907847291165</v>
      </c>
      <c r="AR305" s="69"/>
      <c r="AS305" s="69"/>
      <c r="AT305" s="69">
        <v>1942.483868447522</v>
      </c>
      <c r="AU305" s="69">
        <v>2.9901062959934586</v>
      </c>
      <c r="AV305" s="69"/>
      <c r="AW305" s="69"/>
      <c r="AX305" s="69">
        <v>38.12</v>
      </c>
      <c r="AY305" s="69">
        <v>375</v>
      </c>
      <c r="CA305" s="69">
        <v>97.16850000000002</v>
      </c>
      <c r="CB305" s="69">
        <v>0</v>
      </c>
      <c r="CC305" s="69">
        <v>0</v>
      </c>
      <c r="CD305" s="69">
        <v>0</v>
      </c>
      <c r="CE305" s="69">
        <v>141.68</v>
      </c>
      <c r="CF305" s="69">
        <v>1195.062</v>
      </c>
      <c r="CG305" s="69">
        <v>225</v>
      </c>
      <c r="CH305" s="69">
        <v>1658.9105</v>
      </c>
      <c r="CI305" s="69">
        <v>1658.9105</v>
      </c>
      <c r="CJ305" s="69"/>
      <c r="CK305" s="71">
        <v>1595.7761</v>
      </c>
      <c r="CL305" s="69"/>
      <c r="CM305" s="72">
        <f>IF((CK305-CL305)=0,0,(CI305-CJ305)/(CK305-CL305)*100)</f>
        <v>103.95634450221432</v>
      </c>
      <c r="CO305" s="69">
        <v>105</v>
      </c>
      <c r="CP305" s="69" t="s">
        <v>43</v>
      </c>
      <c r="CQ305" s="69">
        <v>105</v>
      </c>
      <c r="CR305" s="69">
        <v>2.5</v>
      </c>
      <c r="CS305" s="69">
        <v>107.5</v>
      </c>
      <c r="CV305" s="69">
        <v>5432.54759485</v>
      </c>
      <c r="CW305" s="69"/>
      <c r="CX305" s="69">
        <v>5615.120766429999</v>
      </c>
      <c r="CY305" s="69"/>
      <c r="CZ305" s="69">
        <v>5432.54759485</v>
      </c>
      <c r="DA305" s="69"/>
      <c r="DB305" s="69">
        <v>5615.120766429999</v>
      </c>
      <c r="DC305" s="69"/>
    </row>
    <row r="306" spans="1:107" s="70" customFormat="1" ht="26.25" customHeight="1">
      <c r="A306" s="1"/>
      <c r="B306" s="27"/>
      <c r="C306" s="59" t="s">
        <v>38</v>
      </c>
      <c r="D306" s="60">
        <f>ROW(C306)-13</f>
        <v>293</v>
      </c>
      <c r="E306" s="61" t="s">
        <v>684</v>
      </c>
      <c r="F306" s="61" t="s">
        <v>692</v>
      </c>
      <c r="G306" s="61" t="s">
        <v>693</v>
      </c>
      <c r="H306" s="61">
        <v>35</v>
      </c>
      <c r="I306" s="62" t="s">
        <v>687</v>
      </c>
      <c r="J306" s="63">
        <v>3</v>
      </c>
      <c r="K306" s="64">
        <v>3197.886</v>
      </c>
      <c r="L306" s="65">
        <v>101.78600705709644</v>
      </c>
      <c r="M306" s="66"/>
      <c r="N306" s="67">
        <v>101.78600705709644</v>
      </c>
      <c r="O306" s="67">
        <v>104.6613896218118</v>
      </c>
      <c r="P306" s="67">
        <v>0</v>
      </c>
      <c r="Q306" s="67">
        <v>0</v>
      </c>
      <c r="R306" s="67">
        <v>0</v>
      </c>
      <c r="S306" s="67">
        <v>104.34782608695654</v>
      </c>
      <c r="T306" s="67">
        <v>104.18147034708936</v>
      </c>
      <c r="U306" s="67">
        <v>100</v>
      </c>
      <c r="V306" s="68">
        <v>102.17104186590447</v>
      </c>
      <c r="W306" s="66"/>
      <c r="X306" s="67">
        <v>102.17104186590447</v>
      </c>
      <c r="Y306" s="67">
        <v>104.6613896218118</v>
      </c>
      <c r="Z306" s="67">
        <v>0</v>
      </c>
      <c r="AA306" s="67">
        <v>0</v>
      </c>
      <c r="AB306" s="67">
        <v>0</v>
      </c>
      <c r="AC306" s="67">
        <v>104.34782608695652</v>
      </c>
      <c r="AD306" s="67">
        <v>104.18147034708936</v>
      </c>
      <c r="AE306" s="67">
        <v>100</v>
      </c>
      <c r="AF306" s="69"/>
      <c r="AG306" s="69">
        <v>22.74</v>
      </c>
      <c r="AH306" s="69"/>
      <c r="AI306" s="69"/>
      <c r="AJ306" s="69"/>
      <c r="AK306" s="69">
        <v>2.07</v>
      </c>
      <c r="AL306" s="69"/>
      <c r="AM306" s="69"/>
      <c r="AN306" s="69">
        <v>36.589999999999996</v>
      </c>
      <c r="AO306" s="69">
        <v>375</v>
      </c>
      <c r="AP306" s="69"/>
      <c r="AQ306" s="69">
        <v>23.8</v>
      </c>
      <c r="AR306" s="69"/>
      <c r="AS306" s="69"/>
      <c r="AT306" s="69"/>
      <c r="AU306" s="69">
        <v>2.16</v>
      </c>
      <c r="AV306" s="69"/>
      <c r="AW306" s="69"/>
      <c r="AX306" s="69">
        <v>38.120000000000005</v>
      </c>
      <c r="AY306" s="69">
        <v>375</v>
      </c>
      <c r="CA306" s="69">
        <v>89.964</v>
      </c>
      <c r="CB306" s="69">
        <v>0</v>
      </c>
      <c r="CC306" s="69">
        <v>0</v>
      </c>
      <c r="CD306" s="69">
        <v>0</v>
      </c>
      <c r="CE306" s="69">
        <v>99.36000000000001</v>
      </c>
      <c r="CF306" s="69">
        <v>1195.062</v>
      </c>
      <c r="CG306" s="69">
        <v>1813.5</v>
      </c>
      <c r="CH306" s="69">
        <v>3197.886</v>
      </c>
      <c r="CI306" s="69">
        <v>3197.886</v>
      </c>
      <c r="CJ306" s="69"/>
      <c r="CK306" s="71">
        <v>3141.7737</v>
      </c>
      <c r="CL306" s="69"/>
      <c r="CM306" s="72">
        <f>IF((CK306-CL306)=0,0,(CI306-CJ306)/(CK306-CL306)*100)</f>
        <v>101.78600705709644</v>
      </c>
      <c r="CO306" s="69">
        <v>105</v>
      </c>
      <c r="CP306" s="69" t="s">
        <v>43</v>
      </c>
      <c r="CQ306" s="69">
        <v>105</v>
      </c>
      <c r="CR306" s="69">
        <v>2.5</v>
      </c>
      <c r="CS306" s="69">
        <v>107.5</v>
      </c>
      <c r="CV306" s="69">
        <v>652.3046939999999</v>
      </c>
      <c r="CW306" s="69"/>
      <c r="CX306" s="69">
        <v>666.466502</v>
      </c>
      <c r="CY306" s="69"/>
      <c r="CZ306" s="69">
        <v>652.3046939999999</v>
      </c>
      <c r="DA306" s="69"/>
      <c r="DB306" s="69">
        <v>666.466502</v>
      </c>
      <c r="DC306" s="69"/>
    </row>
    <row r="307" spans="1:107" s="70" customFormat="1" ht="26.25" customHeight="1">
      <c r="A307" s="1"/>
      <c r="B307" s="27"/>
      <c r="C307" s="59" t="s">
        <v>38</v>
      </c>
      <c r="D307" s="60">
        <f>ROW(C307)-13</f>
        <v>294</v>
      </c>
      <c r="E307" s="61" t="s">
        <v>684</v>
      </c>
      <c r="F307" s="61" t="s">
        <v>694</v>
      </c>
      <c r="G307" s="61" t="s">
        <v>695</v>
      </c>
      <c r="H307" s="61">
        <v>35</v>
      </c>
      <c r="I307" s="62" t="s">
        <v>687</v>
      </c>
      <c r="J307" s="63">
        <v>3</v>
      </c>
      <c r="K307" s="64">
        <v>3107.922</v>
      </c>
      <c r="L307" s="65">
        <v>101.70512529139101</v>
      </c>
      <c r="M307" s="66"/>
      <c r="N307" s="67">
        <v>101.70512529139101</v>
      </c>
      <c r="O307" s="67">
        <v>0</v>
      </c>
      <c r="P307" s="67">
        <v>0</v>
      </c>
      <c r="Q307" s="67">
        <v>0</v>
      </c>
      <c r="R307" s="67">
        <v>0</v>
      </c>
      <c r="S307" s="67">
        <v>104.34782608695654</v>
      </c>
      <c r="T307" s="67">
        <v>104.18147034708936</v>
      </c>
      <c r="U307" s="67">
        <v>100</v>
      </c>
      <c r="V307" s="68">
        <v>102.16687411876772</v>
      </c>
      <c r="W307" s="66"/>
      <c r="X307" s="67">
        <v>102.16687411876772</v>
      </c>
      <c r="Y307" s="67">
        <v>0</v>
      </c>
      <c r="Z307" s="67">
        <v>0</v>
      </c>
      <c r="AA307" s="67">
        <v>0</v>
      </c>
      <c r="AB307" s="67">
        <v>0</v>
      </c>
      <c r="AC307" s="67">
        <v>104.34782608695652</v>
      </c>
      <c r="AD307" s="67">
        <v>104.18147034708933</v>
      </c>
      <c r="AE307" s="67">
        <v>100</v>
      </c>
      <c r="AF307" s="69"/>
      <c r="AG307" s="69"/>
      <c r="AH307" s="69"/>
      <c r="AI307" s="69"/>
      <c r="AJ307" s="69"/>
      <c r="AK307" s="69">
        <v>2.07</v>
      </c>
      <c r="AL307" s="69"/>
      <c r="AM307" s="69"/>
      <c r="AN307" s="69">
        <v>36.59</v>
      </c>
      <c r="AO307" s="69">
        <v>374.99999999999994</v>
      </c>
      <c r="AP307" s="69"/>
      <c r="AQ307" s="69"/>
      <c r="AR307" s="69"/>
      <c r="AS307" s="69"/>
      <c r="AT307" s="69"/>
      <c r="AU307" s="69">
        <v>2.16</v>
      </c>
      <c r="AV307" s="69"/>
      <c r="AW307" s="69"/>
      <c r="AX307" s="69">
        <v>38.11999999999999</v>
      </c>
      <c r="AY307" s="69">
        <v>374.99999999999994</v>
      </c>
      <c r="CA307" s="69">
        <v>0</v>
      </c>
      <c r="CB307" s="69">
        <v>0</v>
      </c>
      <c r="CC307" s="69">
        <v>0</v>
      </c>
      <c r="CD307" s="69">
        <v>0</v>
      </c>
      <c r="CE307" s="69">
        <v>99.36000000000001</v>
      </c>
      <c r="CF307" s="69">
        <v>1195.062</v>
      </c>
      <c r="CG307" s="69">
        <v>1813.5</v>
      </c>
      <c r="CH307" s="69">
        <v>3107.922</v>
      </c>
      <c r="CI307" s="69">
        <v>3107.922</v>
      </c>
      <c r="CJ307" s="69"/>
      <c r="CK307" s="71">
        <v>3055.8165</v>
      </c>
      <c r="CL307" s="69"/>
      <c r="CM307" s="72">
        <f>IF((CK307-CL307)=0,0,(CI307-CJ307)/(CK307-CL307)*100)</f>
        <v>101.70512529139101</v>
      </c>
      <c r="CO307" s="69">
        <v>105</v>
      </c>
      <c r="CP307" s="69" t="s">
        <v>43</v>
      </c>
      <c r="CQ307" s="69">
        <v>105</v>
      </c>
      <c r="CR307" s="69">
        <v>2.5</v>
      </c>
      <c r="CS307" s="69">
        <v>107.5</v>
      </c>
      <c r="CV307" s="69">
        <v>729.037366</v>
      </c>
      <c r="CW307" s="69"/>
      <c r="CX307" s="69">
        <v>744.8346879999999</v>
      </c>
      <c r="CY307" s="69"/>
      <c r="CZ307" s="69">
        <v>729.037366</v>
      </c>
      <c r="DA307" s="69"/>
      <c r="DB307" s="69">
        <v>744.8346879999999</v>
      </c>
      <c r="DC307" s="69"/>
    </row>
    <row r="308" spans="1:107" s="70" customFormat="1" ht="26.25" customHeight="1">
      <c r="A308" s="1"/>
      <c r="B308" s="27"/>
      <c r="C308" s="59" t="s">
        <v>38</v>
      </c>
      <c r="D308" s="60">
        <f>ROW(C308)-13</f>
        <v>295</v>
      </c>
      <c r="E308" s="61" t="s">
        <v>684</v>
      </c>
      <c r="F308" s="61" t="s">
        <v>696</v>
      </c>
      <c r="G308" s="61" t="s">
        <v>697</v>
      </c>
      <c r="H308" s="61">
        <v>35</v>
      </c>
      <c r="I308" s="62" t="s">
        <v>687</v>
      </c>
      <c r="J308" s="63">
        <v>3</v>
      </c>
      <c r="K308" s="64">
        <v>5171.783100000001</v>
      </c>
      <c r="L308" s="65">
        <v>102.67721824553011</v>
      </c>
      <c r="M308" s="66"/>
      <c r="N308" s="67">
        <v>102.67721824553011</v>
      </c>
      <c r="O308" s="67">
        <v>104.14428242517269</v>
      </c>
      <c r="P308" s="67">
        <v>0</v>
      </c>
      <c r="Q308" s="67">
        <v>0</v>
      </c>
      <c r="R308" s="67">
        <v>104.17972831765938</v>
      </c>
      <c r="S308" s="67">
        <v>104.34782608695654</v>
      </c>
      <c r="T308" s="67">
        <v>104.18147034708936</v>
      </c>
      <c r="U308" s="67">
        <v>100</v>
      </c>
      <c r="V308" s="68">
        <v>102.44076732590712</v>
      </c>
      <c r="W308" s="66"/>
      <c r="X308" s="67">
        <v>102.44076732590712</v>
      </c>
      <c r="Y308" s="67">
        <v>104.14428242517269</v>
      </c>
      <c r="Z308" s="67">
        <v>0</v>
      </c>
      <c r="AA308" s="67">
        <v>0</v>
      </c>
      <c r="AB308" s="67">
        <v>104.17972831765935</v>
      </c>
      <c r="AC308" s="67">
        <v>104.34782608695654</v>
      </c>
      <c r="AD308" s="67">
        <v>104.18147034708936</v>
      </c>
      <c r="AE308" s="67">
        <v>100</v>
      </c>
      <c r="AF308" s="69"/>
      <c r="AG308" s="69">
        <v>13.030000000000001</v>
      </c>
      <c r="AH308" s="69"/>
      <c r="AI308" s="69"/>
      <c r="AJ308" s="69">
        <v>1339.8</v>
      </c>
      <c r="AK308" s="69">
        <v>2.07</v>
      </c>
      <c r="AL308" s="69"/>
      <c r="AM308" s="69"/>
      <c r="AN308" s="69">
        <v>36.59</v>
      </c>
      <c r="AO308" s="69">
        <v>374.99999999999994</v>
      </c>
      <c r="AP308" s="69"/>
      <c r="AQ308" s="69">
        <v>13.570000000000002</v>
      </c>
      <c r="AR308" s="69"/>
      <c r="AS308" s="69"/>
      <c r="AT308" s="69">
        <v>1395.8</v>
      </c>
      <c r="AU308" s="69">
        <v>2.1600000000000006</v>
      </c>
      <c r="AV308" s="69"/>
      <c r="AW308" s="69"/>
      <c r="AX308" s="69">
        <v>38.120000000000005</v>
      </c>
      <c r="AY308" s="69">
        <v>374.99999999999994</v>
      </c>
      <c r="CA308" s="69">
        <v>179.5311</v>
      </c>
      <c r="CB308" s="69">
        <v>0</v>
      </c>
      <c r="CC308" s="69">
        <v>0</v>
      </c>
      <c r="CD308" s="69">
        <v>1884.3300000000002</v>
      </c>
      <c r="CE308" s="69">
        <v>99.36000000000001</v>
      </c>
      <c r="CF308" s="69">
        <v>1195.062</v>
      </c>
      <c r="CG308" s="69">
        <v>1813.5</v>
      </c>
      <c r="CH308" s="69">
        <v>5171.783100000001</v>
      </c>
      <c r="CI308" s="69">
        <v>5171.783100000001</v>
      </c>
      <c r="CJ308" s="69"/>
      <c r="CK308" s="71">
        <v>5036.9334</v>
      </c>
      <c r="CL308" s="69"/>
      <c r="CM308" s="72">
        <f>IF((CK308-CL308)=0,0,(CI308-CJ308)/(CK308-CL308)*100)</f>
        <v>102.67721824553011</v>
      </c>
      <c r="CO308" s="69">
        <v>105</v>
      </c>
      <c r="CP308" s="69" t="s">
        <v>43</v>
      </c>
      <c r="CQ308" s="69">
        <v>105</v>
      </c>
      <c r="CR308" s="69">
        <v>2.5</v>
      </c>
      <c r="CS308" s="69">
        <v>107.5</v>
      </c>
      <c r="CV308" s="69">
        <v>898.7035334</v>
      </c>
      <c r="CW308" s="69"/>
      <c r="CX308" s="69">
        <v>920.6387956</v>
      </c>
      <c r="CY308" s="69"/>
      <c r="CZ308" s="69">
        <v>898.7035334</v>
      </c>
      <c r="DA308" s="69"/>
      <c r="DB308" s="69">
        <v>920.6387956</v>
      </c>
      <c r="DC308" s="69"/>
    </row>
    <row r="309" spans="1:107" s="70" customFormat="1" ht="26.25" customHeight="1">
      <c r="A309" s="1"/>
      <c r="B309" s="27"/>
      <c r="C309" s="59" t="s">
        <v>38</v>
      </c>
      <c r="D309" s="60">
        <f>ROW(C309)-13</f>
        <v>296</v>
      </c>
      <c r="E309" s="61" t="s">
        <v>698</v>
      </c>
      <c r="F309" s="61" t="s">
        <v>699</v>
      </c>
      <c r="G309" s="61" t="s">
        <v>700</v>
      </c>
      <c r="H309" s="61">
        <v>22</v>
      </c>
      <c r="I309" s="62" t="s">
        <v>701</v>
      </c>
      <c r="J309" s="63">
        <v>3</v>
      </c>
      <c r="K309" s="64">
        <v>6462.81582</v>
      </c>
      <c r="L309" s="65">
        <v>100.97425985742474</v>
      </c>
      <c r="M309" s="66"/>
      <c r="N309" s="67">
        <v>100.97425985742474</v>
      </c>
      <c r="O309" s="67">
        <v>105.00740740740737</v>
      </c>
      <c r="P309" s="67">
        <v>81.67006109979633</v>
      </c>
      <c r="Q309" s="67">
        <v>105.00311526479753</v>
      </c>
      <c r="R309" s="67">
        <v>104.99979684798359</v>
      </c>
      <c r="S309" s="67">
        <v>104.34782608695654</v>
      </c>
      <c r="T309" s="67">
        <v>0</v>
      </c>
      <c r="U309" s="67">
        <v>0</v>
      </c>
      <c r="V309" s="68">
        <v>102.6729372707399</v>
      </c>
      <c r="W309" s="66"/>
      <c r="X309" s="67">
        <v>102.6729372707399</v>
      </c>
      <c r="Y309" s="67">
        <v>105.00698778918682</v>
      </c>
      <c r="Z309" s="67">
        <v>81.67006109979634</v>
      </c>
      <c r="AA309" s="67">
        <v>105.00311526479753</v>
      </c>
      <c r="AB309" s="67">
        <v>104.25719799577647</v>
      </c>
      <c r="AC309" s="67">
        <v>104.34782608695654</v>
      </c>
      <c r="AD309" s="67">
        <v>104.19002655650638</v>
      </c>
      <c r="AE309" s="67">
        <v>100</v>
      </c>
      <c r="AF309" s="69"/>
      <c r="AG309" s="69">
        <v>33.738132274511116</v>
      </c>
      <c r="AH309" s="69">
        <v>49.1</v>
      </c>
      <c r="AI309" s="69">
        <v>160.49999999999997</v>
      </c>
      <c r="AJ309" s="69">
        <v>2458.6767209311593</v>
      </c>
      <c r="AK309" s="69">
        <v>2.07</v>
      </c>
      <c r="AL309" s="69"/>
      <c r="AM309" s="69"/>
      <c r="AN309" s="69">
        <v>33.889999999999986</v>
      </c>
      <c r="AO309" s="69">
        <v>545</v>
      </c>
      <c r="AP309" s="69"/>
      <c r="AQ309" s="69">
        <v>35.42739643779559</v>
      </c>
      <c r="AR309" s="69">
        <v>40.1</v>
      </c>
      <c r="AS309" s="69">
        <v>168.53</v>
      </c>
      <c r="AT309" s="69">
        <v>2563.3474570172634</v>
      </c>
      <c r="AU309" s="69">
        <v>2.1600000000000006</v>
      </c>
      <c r="AV309" s="69"/>
      <c r="AW309" s="69"/>
      <c r="AX309" s="69">
        <v>35.31</v>
      </c>
      <c r="AY309" s="69">
        <v>545</v>
      </c>
      <c r="CA309" s="69">
        <v>505.0199999999999</v>
      </c>
      <c r="CB309" s="69">
        <v>902.25</v>
      </c>
      <c r="CC309" s="69">
        <v>1663.3911</v>
      </c>
      <c r="CD309" s="69">
        <v>3391.07472</v>
      </c>
      <c r="CE309" s="69">
        <v>1.08</v>
      </c>
      <c r="CF309" s="69">
        <v>0</v>
      </c>
      <c r="CG309" s="69">
        <v>0</v>
      </c>
      <c r="CH309" s="69">
        <v>6462.81582</v>
      </c>
      <c r="CI309" s="69">
        <v>6462.81582</v>
      </c>
      <c r="CJ309" s="69"/>
      <c r="CK309" s="71">
        <v>6400.458719999999</v>
      </c>
      <c r="CL309" s="69"/>
      <c r="CM309" s="72">
        <f>IF((CK309-CL309)=0,0,(CI309-CJ309)/(CK309-CL309)*100)</f>
        <v>100.97425985742474</v>
      </c>
      <c r="CO309" s="69">
        <v>105</v>
      </c>
      <c r="CP309" s="69" t="s">
        <v>43</v>
      </c>
      <c r="CQ309" s="69">
        <v>105</v>
      </c>
      <c r="CR309" s="69">
        <v>2.5</v>
      </c>
      <c r="CS309" s="69">
        <v>107.5</v>
      </c>
      <c r="CV309" s="69">
        <v>8116.492290058399</v>
      </c>
      <c r="CW309" s="69"/>
      <c r="CX309" s="69">
        <v>8333.4410375561</v>
      </c>
      <c r="CY309" s="69"/>
      <c r="CZ309" s="69">
        <v>8116.492290058399</v>
      </c>
      <c r="DA309" s="69"/>
      <c r="DB309" s="69">
        <v>8333.4410375561</v>
      </c>
      <c r="DC309" s="69"/>
    </row>
    <row r="310" spans="1:107" s="70" customFormat="1" ht="26.25" customHeight="1">
      <c r="A310" s="1"/>
      <c r="B310" s="27"/>
      <c r="C310" s="59" t="s">
        <v>38</v>
      </c>
      <c r="D310" s="60">
        <f>ROW(C310)-13</f>
        <v>297</v>
      </c>
      <c r="E310" s="61" t="s">
        <v>698</v>
      </c>
      <c r="F310" s="61" t="s">
        <v>702</v>
      </c>
      <c r="G310" s="61" t="s">
        <v>703</v>
      </c>
      <c r="H310" s="61">
        <v>22</v>
      </c>
      <c r="I310" s="62" t="s">
        <v>701</v>
      </c>
      <c r="J310" s="63">
        <v>3</v>
      </c>
      <c r="K310" s="64">
        <v>1379.1619999999998</v>
      </c>
      <c r="L310" s="65">
        <v>104.02516524971968</v>
      </c>
      <c r="M310" s="66"/>
      <c r="N310" s="67">
        <v>104.02516524971968</v>
      </c>
      <c r="O310" s="67">
        <v>0</v>
      </c>
      <c r="P310" s="67">
        <v>0</v>
      </c>
      <c r="Q310" s="67">
        <v>0</v>
      </c>
      <c r="R310" s="67">
        <v>0</v>
      </c>
      <c r="S310" s="67">
        <v>104.34782608695654</v>
      </c>
      <c r="T310" s="67">
        <v>104.18147034708936</v>
      </c>
      <c r="U310" s="67">
        <v>100</v>
      </c>
      <c r="V310" s="68">
        <v>103.72950117363023</v>
      </c>
      <c r="W310" s="66"/>
      <c r="X310" s="67">
        <v>103.72950117363023</v>
      </c>
      <c r="Y310" s="67">
        <v>0</v>
      </c>
      <c r="Z310" s="67">
        <v>0</v>
      </c>
      <c r="AA310" s="67">
        <v>0</v>
      </c>
      <c r="AB310" s="67">
        <v>0</v>
      </c>
      <c r="AC310" s="67">
        <v>104.34782608695654</v>
      </c>
      <c r="AD310" s="67">
        <v>104.18147034708936</v>
      </c>
      <c r="AE310" s="67">
        <v>100</v>
      </c>
      <c r="AF310" s="69"/>
      <c r="AG310" s="69"/>
      <c r="AH310" s="69"/>
      <c r="AI310" s="69"/>
      <c r="AJ310" s="69"/>
      <c r="AK310" s="69">
        <v>2.07</v>
      </c>
      <c r="AL310" s="69"/>
      <c r="AM310" s="69"/>
      <c r="AN310" s="69">
        <v>36.589999999999996</v>
      </c>
      <c r="AO310" s="69">
        <v>544.9999999999999</v>
      </c>
      <c r="AP310" s="69"/>
      <c r="AQ310" s="69"/>
      <c r="AR310" s="69"/>
      <c r="AS310" s="69"/>
      <c r="AT310" s="69"/>
      <c r="AU310" s="69">
        <v>2.16</v>
      </c>
      <c r="AV310" s="69"/>
      <c r="AW310" s="69"/>
      <c r="AX310" s="69">
        <v>38.12</v>
      </c>
      <c r="AY310" s="69">
        <v>544.9999999999999</v>
      </c>
      <c r="CA310" s="69">
        <v>0</v>
      </c>
      <c r="CB310" s="69">
        <v>0</v>
      </c>
      <c r="CC310" s="69">
        <v>0</v>
      </c>
      <c r="CD310" s="69">
        <v>0</v>
      </c>
      <c r="CE310" s="69">
        <v>129.60000000000002</v>
      </c>
      <c r="CF310" s="69">
        <v>1195.062</v>
      </c>
      <c r="CG310" s="69">
        <v>54.5</v>
      </c>
      <c r="CH310" s="69">
        <v>1379.1619999999998</v>
      </c>
      <c r="CI310" s="69">
        <v>1379.1619999999998</v>
      </c>
      <c r="CJ310" s="69"/>
      <c r="CK310" s="71">
        <v>1325.7965000000002</v>
      </c>
      <c r="CL310" s="69"/>
      <c r="CM310" s="72">
        <f>IF((CK310-CL310)=0,0,(CI310-CJ310)/(CK310-CL310)*100)</f>
        <v>104.02516524971968</v>
      </c>
      <c r="CO310" s="69">
        <v>105</v>
      </c>
      <c r="CP310" s="69" t="s">
        <v>43</v>
      </c>
      <c r="CQ310" s="69">
        <v>105</v>
      </c>
      <c r="CR310" s="69">
        <v>2.5</v>
      </c>
      <c r="CS310" s="69">
        <v>107.5</v>
      </c>
      <c r="CV310" s="69">
        <v>141.60743633335156</v>
      </c>
      <c r="CW310" s="69"/>
      <c r="CX310" s="69">
        <v>146.88868733335158</v>
      </c>
      <c r="CY310" s="69"/>
      <c r="CZ310" s="69">
        <v>141.60743633335156</v>
      </c>
      <c r="DA310" s="69"/>
      <c r="DB310" s="69">
        <v>146.88868733335158</v>
      </c>
      <c r="DC310" s="69"/>
    </row>
    <row r="311" spans="1:107" s="70" customFormat="1" ht="26.25" customHeight="1">
      <c r="A311" s="1"/>
      <c r="B311" s="27"/>
      <c r="C311" s="59" t="s">
        <v>38</v>
      </c>
      <c r="D311" s="60">
        <f>ROW(C311)-13</f>
        <v>298</v>
      </c>
      <c r="E311" s="61" t="s">
        <v>698</v>
      </c>
      <c r="F311" s="61" t="s">
        <v>704</v>
      </c>
      <c r="G311" s="61" t="s">
        <v>705</v>
      </c>
      <c r="H311" s="61">
        <v>22</v>
      </c>
      <c r="I311" s="62" t="s">
        <v>701</v>
      </c>
      <c r="J311" s="63">
        <v>3</v>
      </c>
      <c r="K311" s="64">
        <v>6592.6757</v>
      </c>
      <c r="L311" s="65">
        <v>104.0214644089927</v>
      </c>
      <c r="M311" s="66"/>
      <c r="N311" s="67">
        <v>104.0214644089927</v>
      </c>
      <c r="O311" s="67">
        <v>104.32519022827394</v>
      </c>
      <c r="P311" s="67">
        <v>104.99999999999999</v>
      </c>
      <c r="Q311" s="67">
        <v>0</v>
      </c>
      <c r="R311" s="67">
        <v>104.13987885094207</v>
      </c>
      <c r="S311" s="67">
        <v>104.05405405405406</v>
      </c>
      <c r="T311" s="67">
        <v>104.19002655650635</v>
      </c>
      <c r="U311" s="67">
        <v>100</v>
      </c>
      <c r="V311" s="68">
        <v>103.3308724676937</v>
      </c>
      <c r="W311" s="66"/>
      <c r="X311" s="67">
        <v>103.3308724676937</v>
      </c>
      <c r="Y311" s="67">
        <v>104.32519022827394</v>
      </c>
      <c r="Z311" s="67">
        <v>105</v>
      </c>
      <c r="AA311" s="67">
        <v>0</v>
      </c>
      <c r="AB311" s="67">
        <v>104.13987885094207</v>
      </c>
      <c r="AC311" s="67">
        <v>104.07426074598885</v>
      </c>
      <c r="AD311" s="67">
        <v>104.19002655650638</v>
      </c>
      <c r="AE311" s="67">
        <v>100</v>
      </c>
      <c r="AF311" s="69"/>
      <c r="AG311" s="69">
        <v>24.97</v>
      </c>
      <c r="AH311" s="69">
        <v>71.72</v>
      </c>
      <c r="AI311" s="69"/>
      <c r="AJ311" s="69">
        <v>2690.9</v>
      </c>
      <c r="AK311" s="69">
        <v>2.8749765469014203</v>
      </c>
      <c r="AL311" s="69"/>
      <c r="AM311" s="69"/>
      <c r="AN311" s="69">
        <v>33.89</v>
      </c>
      <c r="AO311" s="69">
        <v>545</v>
      </c>
      <c r="AP311" s="69"/>
      <c r="AQ311" s="69">
        <v>26.05</v>
      </c>
      <c r="AR311" s="69">
        <v>75.306</v>
      </c>
      <c r="AS311" s="69"/>
      <c r="AT311" s="69">
        <v>2802.3</v>
      </c>
      <c r="AU311" s="69">
        <v>2.9921105878082104</v>
      </c>
      <c r="AV311" s="69"/>
      <c r="AW311" s="69"/>
      <c r="AX311" s="69">
        <v>35.31</v>
      </c>
      <c r="AY311" s="69">
        <v>545</v>
      </c>
      <c r="CA311" s="69">
        <v>222.72750000000002</v>
      </c>
      <c r="CB311" s="69">
        <v>643.8662999999999</v>
      </c>
      <c r="CC311" s="69">
        <v>0</v>
      </c>
      <c r="CD311" s="69">
        <v>4085.7534000000005</v>
      </c>
      <c r="CE311" s="69">
        <v>206.36</v>
      </c>
      <c r="CF311" s="69">
        <v>1106.9685</v>
      </c>
      <c r="CG311" s="69">
        <v>327</v>
      </c>
      <c r="CH311" s="69">
        <v>6592.6757</v>
      </c>
      <c r="CI311" s="69">
        <v>6592.6757</v>
      </c>
      <c r="CJ311" s="69"/>
      <c r="CK311" s="71">
        <v>6337.8032</v>
      </c>
      <c r="CL311" s="69"/>
      <c r="CM311" s="72">
        <f>IF((CK311-CL311)=0,0,(CI311-CJ311)/(CK311-CL311)*100)</f>
        <v>104.0214644089927</v>
      </c>
      <c r="CO311" s="69">
        <v>105</v>
      </c>
      <c r="CP311" s="69" t="s">
        <v>43</v>
      </c>
      <c r="CQ311" s="69">
        <v>105</v>
      </c>
      <c r="CR311" s="69">
        <v>2.5</v>
      </c>
      <c r="CS311" s="69">
        <v>107.5</v>
      </c>
      <c r="CV311" s="69">
        <v>1303.7478372766486</v>
      </c>
      <c r="CW311" s="69"/>
      <c r="CX311" s="69">
        <v>1347.1740150366486</v>
      </c>
      <c r="CY311" s="69"/>
      <c r="CZ311" s="69">
        <v>1303.7478372766486</v>
      </c>
      <c r="DA311" s="69"/>
      <c r="DB311" s="69">
        <v>1347.1740150366486</v>
      </c>
      <c r="DC311" s="69"/>
    </row>
    <row r="312" spans="1:107" s="70" customFormat="1" ht="26.25" customHeight="1">
      <c r="A312" s="1"/>
      <c r="B312" s="27"/>
      <c r="C312" s="59" t="s">
        <v>38</v>
      </c>
      <c r="D312" s="60">
        <f>ROW(C312)-13</f>
        <v>299</v>
      </c>
      <c r="E312" s="61" t="s">
        <v>706</v>
      </c>
      <c r="F312" s="61" t="s">
        <v>706</v>
      </c>
      <c r="G312" s="61" t="s">
        <v>707</v>
      </c>
      <c r="H312" s="61">
        <v>38</v>
      </c>
      <c r="I312" s="62" t="s">
        <v>708</v>
      </c>
      <c r="J312" s="63">
        <v>3</v>
      </c>
      <c r="K312" s="64">
        <v>7980.302299999999</v>
      </c>
      <c r="L312" s="65">
        <v>104.56366005907019</v>
      </c>
      <c r="M312" s="66"/>
      <c r="N312" s="67">
        <v>104.56366005907019</v>
      </c>
      <c r="O312" s="67">
        <v>104.96987951807226</v>
      </c>
      <c r="P312" s="67">
        <v>105.01340482573728</v>
      </c>
      <c r="Q312" s="67">
        <v>103.91372025794973</v>
      </c>
      <c r="R312" s="67">
        <v>105.00007180400381</v>
      </c>
      <c r="S312" s="67">
        <v>104.05405405405406</v>
      </c>
      <c r="T312" s="67">
        <v>104.18147034708933</v>
      </c>
      <c r="U312" s="67">
        <v>104.16666666666667</v>
      </c>
      <c r="V312" s="68">
        <v>104.3589342202904</v>
      </c>
      <c r="W312" s="66"/>
      <c r="X312" s="67">
        <v>104.3589342202904</v>
      </c>
      <c r="Y312" s="67">
        <v>104.96987951807226</v>
      </c>
      <c r="Z312" s="67">
        <v>105.01428988659536</v>
      </c>
      <c r="AA312" s="67">
        <v>103.39982697764351</v>
      </c>
      <c r="AB312" s="67">
        <v>104.85200066190477</v>
      </c>
      <c r="AC312" s="67">
        <v>104.07985805504785</v>
      </c>
      <c r="AD312" s="67">
        <v>104.18147034708933</v>
      </c>
      <c r="AE312" s="67">
        <v>104.16666666666667</v>
      </c>
      <c r="AF312" s="69"/>
      <c r="AG312" s="69">
        <v>19.92</v>
      </c>
      <c r="AH312" s="69">
        <v>31.780331299257426</v>
      </c>
      <c r="AI312" s="69">
        <v>243.70660331631973</v>
      </c>
      <c r="AJ312" s="69">
        <v>2731.5892803554143</v>
      </c>
      <c r="AK312" s="69">
        <v>2.852281894241371</v>
      </c>
      <c r="AL312" s="69"/>
      <c r="AM312" s="69"/>
      <c r="AN312" s="69">
        <v>36.59</v>
      </c>
      <c r="AO312" s="69">
        <v>600</v>
      </c>
      <c r="AP312" s="69"/>
      <c r="AQ312" s="69">
        <v>20.909999999999993</v>
      </c>
      <c r="AR312" s="69">
        <v>33.37388923752259</v>
      </c>
      <c r="AS312" s="69">
        <v>251.99220616216667</v>
      </c>
      <c r="AT312" s="69">
        <v>2864.1260103187783</v>
      </c>
      <c r="AU312" s="69">
        <v>2.9686509468562488</v>
      </c>
      <c r="AV312" s="69"/>
      <c r="AW312" s="69"/>
      <c r="AX312" s="69">
        <v>38.12</v>
      </c>
      <c r="AY312" s="69">
        <v>625</v>
      </c>
      <c r="CA312" s="69">
        <v>222.69149999999996</v>
      </c>
      <c r="CB312" s="69">
        <v>763.815</v>
      </c>
      <c r="CC312" s="69">
        <v>883.1969999999999</v>
      </c>
      <c r="CD312" s="69">
        <v>3158.6004000000003</v>
      </c>
      <c r="CE312" s="69">
        <v>702.24</v>
      </c>
      <c r="CF312" s="69">
        <v>1937.2584</v>
      </c>
      <c r="CG312" s="69">
        <v>312.5</v>
      </c>
      <c r="CH312" s="69">
        <v>7980.302299999999</v>
      </c>
      <c r="CI312" s="69">
        <v>7980.302299999999</v>
      </c>
      <c r="CJ312" s="69"/>
      <c r="CK312" s="71">
        <v>7632.003600000001</v>
      </c>
      <c r="CL312" s="69"/>
      <c r="CM312" s="72">
        <f>IF((CK312-CL312)=0,0,(CI312-CJ312)/(CK312-CL312)*100)</f>
        <v>104.56366005907019</v>
      </c>
      <c r="CO312" s="69">
        <v>105</v>
      </c>
      <c r="CP312" s="69" t="s">
        <v>43</v>
      </c>
      <c r="CQ312" s="69">
        <v>105</v>
      </c>
      <c r="CR312" s="69">
        <v>2.5</v>
      </c>
      <c r="CS312" s="69">
        <v>107.5</v>
      </c>
      <c r="CV312" s="69">
        <v>63178.581851069786</v>
      </c>
      <c r="CW312" s="69"/>
      <c r="CX312" s="69">
        <v>65932.49467527024</v>
      </c>
      <c r="CY312" s="69"/>
      <c r="CZ312" s="69">
        <v>63178.581851069786</v>
      </c>
      <c r="DA312" s="69"/>
      <c r="DB312" s="69">
        <v>65932.49467527024</v>
      </c>
      <c r="DC312" s="69"/>
    </row>
    <row r="313" spans="1:107" s="70" customFormat="1" ht="26.25" customHeight="1">
      <c r="A313" s="1"/>
      <c r="B313" s="27"/>
      <c r="C313" s="59" t="s">
        <v>38</v>
      </c>
      <c r="D313" s="60">
        <f>ROW(C313)-13</f>
        <v>300</v>
      </c>
      <c r="E313" s="61" t="s">
        <v>709</v>
      </c>
      <c r="F313" s="61" t="s">
        <v>710</v>
      </c>
      <c r="G313" s="61" t="s">
        <v>711</v>
      </c>
      <c r="H313" s="61">
        <v>12</v>
      </c>
      <c r="I313" s="62" t="s">
        <v>712</v>
      </c>
      <c r="J313" s="63">
        <v>3</v>
      </c>
      <c r="K313" s="64">
        <v>528.498</v>
      </c>
      <c r="L313" s="65">
        <v>104.29145675094871</v>
      </c>
      <c r="M313" s="66"/>
      <c r="N313" s="67">
        <v>104.29145675094871</v>
      </c>
      <c r="O313" s="67">
        <v>104.99999999999999</v>
      </c>
      <c r="P313" s="67">
        <v>0</v>
      </c>
      <c r="Q313" s="67">
        <v>0</v>
      </c>
      <c r="R313" s="67">
        <v>0</v>
      </c>
      <c r="S313" s="67">
        <v>104.34782608695654</v>
      </c>
      <c r="T313" s="67">
        <v>0</v>
      </c>
      <c r="U313" s="67">
        <v>104.18410041841004</v>
      </c>
      <c r="V313" s="68">
        <v>104.22362009383761</v>
      </c>
      <c r="W313" s="66"/>
      <c r="X313" s="67">
        <v>104.22362009383761</v>
      </c>
      <c r="Y313" s="67">
        <v>104.99999999999999</v>
      </c>
      <c r="Z313" s="67">
        <v>0</v>
      </c>
      <c r="AA313" s="67">
        <v>0</v>
      </c>
      <c r="AB313" s="67">
        <v>0</v>
      </c>
      <c r="AC313" s="67">
        <v>104.34782608695656</v>
      </c>
      <c r="AD313" s="67">
        <v>104.18147034708933</v>
      </c>
      <c r="AE313" s="67">
        <v>104.18410041841004</v>
      </c>
      <c r="AF313" s="69"/>
      <c r="AG313" s="69">
        <v>8.44451612903226</v>
      </c>
      <c r="AH313" s="69"/>
      <c r="AI313" s="69"/>
      <c r="AJ313" s="69"/>
      <c r="AK313" s="69">
        <v>2.07</v>
      </c>
      <c r="AL313" s="69"/>
      <c r="AM313" s="69"/>
      <c r="AN313" s="69">
        <v>36.59</v>
      </c>
      <c r="AO313" s="69">
        <v>478.00000000000006</v>
      </c>
      <c r="AP313" s="69"/>
      <c r="AQ313" s="69">
        <v>8.86674193548387</v>
      </c>
      <c r="AR313" s="69"/>
      <c r="AS313" s="69"/>
      <c r="AT313" s="69"/>
      <c r="AU313" s="69">
        <v>2.1600000000000006</v>
      </c>
      <c r="AV313" s="69"/>
      <c r="AW313" s="69"/>
      <c r="AX313" s="69">
        <v>38.12</v>
      </c>
      <c r="AY313" s="69">
        <v>498</v>
      </c>
      <c r="CA313" s="69">
        <v>48.510000000000005</v>
      </c>
      <c r="CB313" s="69">
        <v>0</v>
      </c>
      <c r="CC313" s="69">
        <v>0</v>
      </c>
      <c r="CD313" s="69">
        <v>0</v>
      </c>
      <c r="CE313" s="69">
        <v>106.488</v>
      </c>
      <c r="CF313" s="69">
        <v>0</v>
      </c>
      <c r="CG313" s="69">
        <v>373.5</v>
      </c>
      <c r="CH313" s="69">
        <v>528.498</v>
      </c>
      <c r="CI313" s="69">
        <v>528.498</v>
      </c>
      <c r="CJ313" s="69"/>
      <c r="CK313" s="71">
        <v>506.751</v>
      </c>
      <c r="CL313" s="69"/>
      <c r="CM313" s="72">
        <f>IF((CK313-CL313)=0,0,(CI313-CJ313)/(CK313-CL313)*100)</f>
        <v>104.29145675094871</v>
      </c>
      <c r="CO313" s="69">
        <v>105</v>
      </c>
      <c r="CP313" s="69" t="s">
        <v>43</v>
      </c>
      <c r="CQ313" s="69">
        <v>105</v>
      </c>
      <c r="CR313" s="69">
        <v>2.5</v>
      </c>
      <c r="CS313" s="69">
        <v>107.5</v>
      </c>
      <c r="CV313" s="69">
        <v>386.01118166668266</v>
      </c>
      <c r="CW313" s="69"/>
      <c r="CX313" s="69">
        <v>402.31482750001663</v>
      </c>
      <c r="CY313" s="69"/>
      <c r="CZ313" s="69">
        <v>386.01118166668266</v>
      </c>
      <c r="DA313" s="69"/>
      <c r="DB313" s="69">
        <v>402.31482750001663</v>
      </c>
      <c r="DC313" s="69"/>
    </row>
    <row r="314" spans="1:107" s="70" customFormat="1" ht="26.25" customHeight="1">
      <c r="A314" s="1"/>
      <c r="B314" s="27"/>
      <c r="C314" s="59" t="s">
        <v>38</v>
      </c>
      <c r="D314" s="60">
        <f>ROW(C314)-13</f>
        <v>301</v>
      </c>
      <c r="E314" s="61" t="s">
        <v>709</v>
      </c>
      <c r="F314" s="61" t="s">
        <v>713</v>
      </c>
      <c r="G314" s="61" t="s">
        <v>714</v>
      </c>
      <c r="H314" s="61">
        <v>12</v>
      </c>
      <c r="I314" s="62" t="s">
        <v>712</v>
      </c>
      <c r="J314" s="63">
        <v>3</v>
      </c>
      <c r="K314" s="64">
        <v>749.1555000000001</v>
      </c>
      <c r="L314" s="65">
        <v>104.21061197463854</v>
      </c>
      <c r="M314" s="66"/>
      <c r="N314" s="67">
        <v>104.21061197463854</v>
      </c>
      <c r="O314" s="67">
        <v>104.20991926182236</v>
      </c>
      <c r="P314" s="67">
        <v>0</v>
      </c>
      <c r="Q314" s="67">
        <v>0</v>
      </c>
      <c r="R314" s="67">
        <v>0</v>
      </c>
      <c r="S314" s="67">
        <v>104.34782608695654</v>
      </c>
      <c r="T314" s="67">
        <v>0</v>
      </c>
      <c r="U314" s="67">
        <v>104.18410041841004</v>
      </c>
      <c r="V314" s="68">
        <v>104.21475793008214</v>
      </c>
      <c r="W314" s="66"/>
      <c r="X314" s="67">
        <v>104.21475793008214</v>
      </c>
      <c r="Y314" s="67">
        <v>104.20991926182236</v>
      </c>
      <c r="Z314" s="67">
        <v>0</v>
      </c>
      <c r="AA314" s="67">
        <v>0</v>
      </c>
      <c r="AB314" s="67">
        <v>0</v>
      </c>
      <c r="AC314" s="67">
        <v>104.34782608695654</v>
      </c>
      <c r="AD314" s="67">
        <v>104.18147034708936</v>
      </c>
      <c r="AE314" s="67">
        <v>104.18410041841004</v>
      </c>
      <c r="AF314" s="69"/>
      <c r="AG314" s="69">
        <v>17.34</v>
      </c>
      <c r="AH314" s="69"/>
      <c r="AI314" s="69"/>
      <c r="AJ314" s="69"/>
      <c r="AK314" s="69">
        <v>2.07</v>
      </c>
      <c r="AL314" s="69"/>
      <c r="AM314" s="69"/>
      <c r="AN314" s="69">
        <v>36.59</v>
      </c>
      <c r="AO314" s="69">
        <v>478</v>
      </c>
      <c r="AP314" s="69"/>
      <c r="AQ314" s="69">
        <v>18.070000000000004</v>
      </c>
      <c r="AR314" s="69"/>
      <c r="AS314" s="69"/>
      <c r="AT314" s="69"/>
      <c r="AU314" s="69">
        <v>2.16</v>
      </c>
      <c r="AV314" s="69"/>
      <c r="AW314" s="69"/>
      <c r="AX314" s="69">
        <v>38.120000000000005</v>
      </c>
      <c r="AY314" s="69">
        <v>498.00000000000006</v>
      </c>
      <c r="CA314" s="69">
        <v>94.8675</v>
      </c>
      <c r="CB314" s="69">
        <v>0</v>
      </c>
      <c r="CC314" s="69">
        <v>0</v>
      </c>
      <c r="CD314" s="69">
        <v>0</v>
      </c>
      <c r="CE314" s="69">
        <v>106.488</v>
      </c>
      <c r="CF314" s="69">
        <v>0</v>
      </c>
      <c r="CG314" s="69">
        <v>547.8000000000001</v>
      </c>
      <c r="CH314" s="69">
        <v>749.1555000000001</v>
      </c>
      <c r="CI314" s="69">
        <v>749.1555000000001</v>
      </c>
      <c r="CJ314" s="69"/>
      <c r="CK314" s="71">
        <v>718.8860000000001</v>
      </c>
      <c r="CL314" s="69"/>
      <c r="CM314" s="72">
        <f>IF((CK314-CL314)=0,0,(CI314-CJ314)/(CK314-CL314)*100)</f>
        <v>104.21061197463854</v>
      </c>
      <c r="CO314" s="69">
        <v>105</v>
      </c>
      <c r="CP314" s="69" t="s">
        <v>43</v>
      </c>
      <c r="CQ314" s="69">
        <v>105</v>
      </c>
      <c r="CR314" s="69">
        <v>2.5</v>
      </c>
      <c r="CS314" s="69">
        <v>107.5</v>
      </c>
      <c r="CV314" s="69">
        <v>189.41130346668268</v>
      </c>
      <c r="CW314" s="69"/>
      <c r="CX314" s="69">
        <v>197.39453140001666</v>
      </c>
      <c r="CY314" s="69"/>
      <c r="CZ314" s="69">
        <v>189.41130346668268</v>
      </c>
      <c r="DA314" s="69"/>
      <c r="DB314" s="69">
        <v>197.39453140001666</v>
      </c>
      <c r="DC314" s="69"/>
    </row>
    <row r="315" spans="1:107" s="70" customFormat="1" ht="26.25" customHeight="1">
      <c r="A315" s="1"/>
      <c r="B315" s="27"/>
      <c r="C315" s="59" t="s">
        <v>38</v>
      </c>
      <c r="D315" s="60">
        <f>ROW(C315)-13</f>
        <v>302</v>
      </c>
      <c r="E315" s="61" t="s">
        <v>709</v>
      </c>
      <c r="F315" s="61" t="s">
        <v>715</v>
      </c>
      <c r="G315" s="61" t="s">
        <v>716</v>
      </c>
      <c r="H315" s="61">
        <v>12</v>
      </c>
      <c r="I315" s="62" t="s">
        <v>712</v>
      </c>
      <c r="J315" s="63">
        <v>3</v>
      </c>
      <c r="K315" s="64">
        <v>3064.0757</v>
      </c>
      <c r="L315" s="65">
        <v>102.94348260217492</v>
      </c>
      <c r="M315" s="66"/>
      <c r="N315" s="67">
        <v>102.94348260217492</v>
      </c>
      <c r="O315" s="67">
        <v>100.5586592178771</v>
      </c>
      <c r="P315" s="67">
        <v>100.68396226415092</v>
      </c>
      <c r="Q315" s="67">
        <v>0</v>
      </c>
      <c r="R315" s="67">
        <v>104.11462160176339</v>
      </c>
      <c r="S315" s="67">
        <v>104.05405405405406</v>
      </c>
      <c r="T315" s="67">
        <v>0</v>
      </c>
      <c r="U315" s="67">
        <v>104.18410041841004</v>
      </c>
      <c r="V315" s="68">
        <v>103.7314618358556</v>
      </c>
      <c r="W315" s="66"/>
      <c r="X315" s="67">
        <v>103.7314618358556</v>
      </c>
      <c r="Y315" s="67">
        <v>100.5586592178771</v>
      </c>
      <c r="Z315" s="67">
        <v>100.68396226415095</v>
      </c>
      <c r="AA315" s="67">
        <v>0</v>
      </c>
      <c r="AB315" s="67">
        <v>104.11462160176339</v>
      </c>
      <c r="AC315" s="67">
        <v>104.10416625140924</v>
      </c>
      <c r="AD315" s="67">
        <v>104.18147034708936</v>
      </c>
      <c r="AE315" s="67">
        <v>104.18410041841004</v>
      </c>
      <c r="AF315" s="69"/>
      <c r="AG315" s="69">
        <v>35.79999999999999</v>
      </c>
      <c r="AH315" s="69">
        <v>42.39999999999999</v>
      </c>
      <c r="AI315" s="69"/>
      <c r="AJ315" s="69">
        <v>1224.9</v>
      </c>
      <c r="AK315" s="69">
        <v>2.757741746625468</v>
      </c>
      <c r="AL315" s="69"/>
      <c r="AM315" s="69"/>
      <c r="AN315" s="69">
        <v>36.59</v>
      </c>
      <c r="AO315" s="69">
        <v>478.00000000000006</v>
      </c>
      <c r="AP315" s="69"/>
      <c r="AQ315" s="69">
        <v>36</v>
      </c>
      <c r="AR315" s="69">
        <v>42.68999999999999</v>
      </c>
      <c r="AS315" s="69"/>
      <c r="AT315" s="69">
        <v>1275.3000000000002</v>
      </c>
      <c r="AU315" s="69">
        <v>2.870924052691494</v>
      </c>
      <c r="AV315" s="69"/>
      <c r="AW315" s="69"/>
      <c r="AX315" s="69">
        <v>38.120000000000005</v>
      </c>
      <c r="AY315" s="69">
        <v>498</v>
      </c>
      <c r="CA315" s="69">
        <v>465.48</v>
      </c>
      <c r="CB315" s="69">
        <v>551.9816999999999</v>
      </c>
      <c r="CC315" s="69">
        <v>0</v>
      </c>
      <c r="CD315" s="69">
        <v>1147.77</v>
      </c>
      <c r="CE315" s="69">
        <v>151.844</v>
      </c>
      <c r="CF315" s="69">
        <v>0</v>
      </c>
      <c r="CG315" s="69">
        <v>747</v>
      </c>
      <c r="CH315" s="69">
        <v>3064.0757</v>
      </c>
      <c r="CI315" s="69">
        <v>3064.0757</v>
      </c>
      <c r="CJ315" s="69"/>
      <c r="CK315" s="71">
        <v>2976.464</v>
      </c>
      <c r="CL315" s="69"/>
      <c r="CM315" s="72">
        <f>IF((CK315-CL315)=0,0,(CI315-CJ315)/(CK315-CL315)*100)</f>
        <v>102.94348260217492</v>
      </c>
      <c r="CO315" s="69">
        <v>105</v>
      </c>
      <c r="CP315" s="69" t="s">
        <v>43</v>
      </c>
      <c r="CQ315" s="69">
        <v>105</v>
      </c>
      <c r="CR315" s="69">
        <v>2.5</v>
      </c>
      <c r="CS315" s="69">
        <v>107.5</v>
      </c>
      <c r="CV315" s="69">
        <v>2339.075231266704</v>
      </c>
      <c r="CW315" s="69"/>
      <c r="CX315" s="69">
        <v>2426.356930833372</v>
      </c>
      <c r="CY315" s="69"/>
      <c r="CZ315" s="69">
        <v>2339.075231266704</v>
      </c>
      <c r="DA315" s="69"/>
      <c r="DB315" s="69">
        <v>2426.356930833372</v>
      </c>
      <c r="DC315" s="69"/>
    </row>
    <row r="316" spans="1:107" s="70" customFormat="1" ht="26.25" customHeight="1">
      <c r="A316" s="1"/>
      <c r="B316" s="27"/>
      <c r="C316" s="59" t="s">
        <v>38</v>
      </c>
      <c r="D316" s="60">
        <f>ROW(C316)-13</f>
        <v>303</v>
      </c>
      <c r="E316" s="61" t="s">
        <v>709</v>
      </c>
      <c r="F316" s="61" t="s">
        <v>717</v>
      </c>
      <c r="G316" s="61" t="s">
        <v>718</v>
      </c>
      <c r="H316" s="61">
        <v>12</v>
      </c>
      <c r="I316" s="62" t="s">
        <v>712</v>
      </c>
      <c r="J316" s="63">
        <v>3</v>
      </c>
      <c r="K316" s="64">
        <v>957.7232</v>
      </c>
      <c r="L316" s="65">
        <v>104.20144588107982</v>
      </c>
      <c r="M316" s="66"/>
      <c r="N316" s="67">
        <v>104.20144588107982</v>
      </c>
      <c r="O316" s="67">
        <v>0</v>
      </c>
      <c r="P316" s="67">
        <v>0</v>
      </c>
      <c r="Q316" s="67">
        <v>0</v>
      </c>
      <c r="R316" s="67">
        <v>0</v>
      </c>
      <c r="S316" s="67">
        <v>104.34782608695654</v>
      </c>
      <c r="T316" s="67">
        <v>104.18147034708933</v>
      </c>
      <c r="U316" s="67">
        <v>104.18410041841004</v>
      </c>
      <c r="V316" s="68">
        <v>104.20506926847222</v>
      </c>
      <c r="W316" s="66"/>
      <c r="X316" s="67">
        <v>104.20506926847222</v>
      </c>
      <c r="Y316" s="67">
        <v>103.87637506547931</v>
      </c>
      <c r="Z316" s="67">
        <v>0</v>
      </c>
      <c r="AA316" s="67">
        <v>0</v>
      </c>
      <c r="AB316" s="67">
        <v>0</v>
      </c>
      <c r="AC316" s="67">
        <v>104.34782608695656</v>
      </c>
      <c r="AD316" s="67">
        <v>104.18147034708936</v>
      </c>
      <c r="AE316" s="67">
        <v>104.18410041841007</v>
      </c>
      <c r="AF316" s="69"/>
      <c r="AG316" s="69">
        <v>19.09</v>
      </c>
      <c r="AH316" s="69"/>
      <c r="AI316" s="69"/>
      <c r="AJ316" s="69"/>
      <c r="AK316" s="69">
        <v>2.07</v>
      </c>
      <c r="AL316" s="69"/>
      <c r="AM316" s="69"/>
      <c r="AN316" s="69">
        <v>36.59</v>
      </c>
      <c r="AO316" s="69">
        <v>478</v>
      </c>
      <c r="AP316" s="69"/>
      <c r="AQ316" s="69">
        <v>19.830000000000002</v>
      </c>
      <c r="AR316" s="69"/>
      <c r="AS316" s="69"/>
      <c r="AT316" s="69"/>
      <c r="AU316" s="69">
        <v>2.1600000000000006</v>
      </c>
      <c r="AV316" s="69"/>
      <c r="AW316" s="69"/>
      <c r="AX316" s="69">
        <v>38.120000000000005</v>
      </c>
      <c r="AY316" s="69">
        <v>498.00000000000006</v>
      </c>
      <c r="CA316" s="69">
        <v>0</v>
      </c>
      <c r="CB316" s="69">
        <v>0</v>
      </c>
      <c r="CC316" s="69">
        <v>0</v>
      </c>
      <c r="CD316" s="69">
        <v>0</v>
      </c>
      <c r="CE316" s="69">
        <v>106.488</v>
      </c>
      <c r="CF316" s="69">
        <v>303.43519999999995</v>
      </c>
      <c r="CG316" s="69">
        <v>547.8000000000001</v>
      </c>
      <c r="CH316" s="69">
        <v>957.7232</v>
      </c>
      <c r="CI316" s="69">
        <v>957.7232</v>
      </c>
      <c r="CJ316" s="69"/>
      <c r="CK316" s="71">
        <v>919.1074000000001</v>
      </c>
      <c r="CL316" s="69"/>
      <c r="CM316" s="72">
        <f>IF((CK316-CL316)=0,0,(CI316-CJ316)/(CK316-CL316)*100)</f>
        <v>104.20144588107982</v>
      </c>
      <c r="CO316" s="69">
        <v>105</v>
      </c>
      <c r="CP316" s="69" t="s">
        <v>43</v>
      </c>
      <c r="CQ316" s="69">
        <v>105</v>
      </c>
      <c r="CR316" s="69">
        <v>2.5</v>
      </c>
      <c r="CS316" s="69">
        <v>107.5</v>
      </c>
      <c r="CV316" s="69">
        <v>286.58901666665196</v>
      </c>
      <c r="CW316" s="69"/>
      <c r="CX316" s="69">
        <v>298.64028333331805</v>
      </c>
      <c r="CY316" s="69"/>
      <c r="CZ316" s="69">
        <v>286.58901666665196</v>
      </c>
      <c r="DA316" s="69"/>
      <c r="DB316" s="69">
        <v>298.64028333331805</v>
      </c>
      <c r="DC316" s="69"/>
    </row>
    <row r="317" spans="1:107" s="70" customFormat="1" ht="26.25" customHeight="1">
      <c r="A317" s="1"/>
      <c r="B317" s="27"/>
      <c r="C317" s="59" t="s">
        <v>38</v>
      </c>
      <c r="D317" s="60">
        <f>ROW(C317)-13</f>
        <v>304</v>
      </c>
      <c r="E317" s="61" t="s">
        <v>709</v>
      </c>
      <c r="F317" s="61" t="s">
        <v>719</v>
      </c>
      <c r="G317" s="61" t="s">
        <v>720</v>
      </c>
      <c r="H317" s="61">
        <v>12</v>
      </c>
      <c r="I317" s="62" t="s">
        <v>712</v>
      </c>
      <c r="J317" s="63">
        <v>3</v>
      </c>
      <c r="K317" s="64">
        <v>764.8687500000001</v>
      </c>
      <c r="L317" s="65">
        <v>104.32408895120615</v>
      </c>
      <c r="M317" s="66"/>
      <c r="N317" s="67">
        <v>104.32408895120615</v>
      </c>
      <c r="O317" s="67">
        <v>105</v>
      </c>
      <c r="P317" s="67">
        <v>0</v>
      </c>
      <c r="Q317" s="67">
        <v>0</v>
      </c>
      <c r="R317" s="67">
        <v>0</v>
      </c>
      <c r="S317" s="67">
        <v>104.34782608695654</v>
      </c>
      <c r="T317" s="67">
        <v>0</v>
      </c>
      <c r="U317" s="67">
        <v>104.18410041841004</v>
      </c>
      <c r="V317" s="68">
        <v>104.24902819777574</v>
      </c>
      <c r="W317" s="66"/>
      <c r="X317" s="67">
        <v>104.24902819777574</v>
      </c>
      <c r="Y317" s="67">
        <v>105.00000000000003</v>
      </c>
      <c r="Z317" s="67">
        <v>0</v>
      </c>
      <c r="AA317" s="67">
        <v>0</v>
      </c>
      <c r="AB317" s="67">
        <v>0</v>
      </c>
      <c r="AC317" s="67">
        <v>104.34782608695654</v>
      </c>
      <c r="AD317" s="67">
        <v>104.18147034708936</v>
      </c>
      <c r="AE317" s="67">
        <v>104.18410041841004</v>
      </c>
      <c r="AF317" s="69"/>
      <c r="AG317" s="69">
        <v>20.059999999999995</v>
      </c>
      <c r="AH317" s="69"/>
      <c r="AI317" s="69"/>
      <c r="AJ317" s="69"/>
      <c r="AK317" s="69">
        <v>2.07</v>
      </c>
      <c r="AL317" s="69"/>
      <c r="AM317" s="69"/>
      <c r="AN317" s="69">
        <v>36.59</v>
      </c>
      <c r="AO317" s="69">
        <v>478.00000000000006</v>
      </c>
      <c r="AP317" s="69"/>
      <c r="AQ317" s="69">
        <v>21.063000000000002</v>
      </c>
      <c r="AR317" s="69"/>
      <c r="AS317" s="69"/>
      <c r="AT317" s="69"/>
      <c r="AU317" s="69">
        <v>2.16</v>
      </c>
      <c r="AV317" s="69"/>
      <c r="AW317" s="69"/>
      <c r="AX317" s="69">
        <v>38.120000000000005</v>
      </c>
      <c r="AY317" s="69">
        <v>498</v>
      </c>
      <c r="CA317" s="69">
        <v>110.58075</v>
      </c>
      <c r="CB317" s="69">
        <v>0</v>
      </c>
      <c r="CC317" s="69">
        <v>0</v>
      </c>
      <c r="CD317" s="69">
        <v>0</v>
      </c>
      <c r="CE317" s="69">
        <v>106.488</v>
      </c>
      <c r="CF317" s="69">
        <v>0</v>
      </c>
      <c r="CG317" s="69">
        <v>547.8000000000001</v>
      </c>
      <c r="CH317" s="69">
        <v>764.8687500000001</v>
      </c>
      <c r="CI317" s="69">
        <v>764.8687500000001</v>
      </c>
      <c r="CJ317" s="69"/>
      <c r="CK317" s="71">
        <v>733.166</v>
      </c>
      <c r="CL317" s="69"/>
      <c r="CM317" s="72">
        <f>IF((CK317-CL317)=0,0,(CI317-CJ317)/(CK317-CL317)*100)</f>
        <v>104.32408895120615</v>
      </c>
      <c r="CO317" s="69">
        <v>105</v>
      </c>
      <c r="CP317" s="69" t="s">
        <v>43</v>
      </c>
      <c r="CQ317" s="69">
        <v>105</v>
      </c>
      <c r="CR317" s="69">
        <v>2.5</v>
      </c>
      <c r="CS317" s="69">
        <v>107.5</v>
      </c>
      <c r="CV317" s="69">
        <v>311.95090499998287</v>
      </c>
      <c r="CW317" s="69"/>
      <c r="CX317" s="69">
        <v>325.2057869166488</v>
      </c>
      <c r="CY317" s="69"/>
      <c r="CZ317" s="69">
        <v>311.95090499998287</v>
      </c>
      <c r="DA317" s="69"/>
      <c r="DB317" s="69">
        <v>325.2057869166488</v>
      </c>
      <c r="DC317" s="69"/>
    </row>
    <row r="318" spans="1:107" s="70" customFormat="1" ht="26.25" customHeight="1">
      <c r="A318" s="1"/>
      <c r="B318" s="27"/>
      <c r="C318" s="59" t="s">
        <v>38</v>
      </c>
      <c r="D318" s="60">
        <f>ROW(C318)-13</f>
        <v>305</v>
      </c>
      <c r="E318" s="61" t="s">
        <v>709</v>
      </c>
      <c r="F318" s="61" t="s">
        <v>721</v>
      </c>
      <c r="G318" s="61" t="s">
        <v>722</v>
      </c>
      <c r="H318" s="61">
        <v>12</v>
      </c>
      <c r="I318" s="62" t="s">
        <v>712</v>
      </c>
      <c r="J318" s="63">
        <v>3</v>
      </c>
      <c r="K318" s="64">
        <v>106.488</v>
      </c>
      <c r="L318" s="65">
        <v>104.34782608695654</v>
      </c>
      <c r="M318" s="66"/>
      <c r="N318" s="67">
        <v>104.34782608695654</v>
      </c>
      <c r="O318" s="67">
        <v>0</v>
      </c>
      <c r="P318" s="67">
        <v>0</v>
      </c>
      <c r="Q318" s="67">
        <v>0</v>
      </c>
      <c r="R318" s="67">
        <v>0</v>
      </c>
      <c r="S318" s="67">
        <v>104.34782608695654</v>
      </c>
      <c r="T318" s="67">
        <v>0</v>
      </c>
      <c r="U318" s="67">
        <v>0</v>
      </c>
      <c r="V318" s="68">
        <v>104.22152714677632</v>
      </c>
      <c r="W318" s="66"/>
      <c r="X318" s="67">
        <v>104.22152714677632</v>
      </c>
      <c r="Y318" s="67">
        <v>0</v>
      </c>
      <c r="Z318" s="67">
        <v>0</v>
      </c>
      <c r="AA318" s="67">
        <v>0</v>
      </c>
      <c r="AB318" s="67">
        <v>0</v>
      </c>
      <c r="AC318" s="67">
        <v>104.34782608695652</v>
      </c>
      <c r="AD318" s="67">
        <v>104.18147034708933</v>
      </c>
      <c r="AE318" s="67">
        <v>104.18410041841004</v>
      </c>
      <c r="AF318" s="69"/>
      <c r="AG318" s="69"/>
      <c r="AH318" s="69"/>
      <c r="AI318" s="69"/>
      <c r="AJ318" s="69"/>
      <c r="AK318" s="69">
        <v>2.07</v>
      </c>
      <c r="AL318" s="69"/>
      <c r="AM318" s="69"/>
      <c r="AN318" s="69">
        <v>36.59</v>
      </c>
      <c r="AO318" s="69">
        <v>478</v>
      </c>
      <c r="AP318" s="69"/>
      <c r="AQ318" s="69"/>
      <c r="AR318" s="69"/>
      <c r="AS318" s="69"/>
      <c r="AT318" s="69"/>
      <c r="AU318" s="69">
        <v>2.16</v>
      </c>
      <c r="AV318" s="69"/>
      <c r="AW318" s="69"/>
      <c r="AX318" s="69">
        <v>38.12</v>
      </c>
      <c r="AY318" s="69">
        <v>498</v>
      </c>
      <c r="CA318" s="69">
        <v>0</v>
      </c>
      <c r="CB318" s="69">
        <v>0</v>
      </c>
      <c r="CC318" s="69">
        <v>0</v>
      </c>
      <c r="CD318" s="69">
        <v>0</v>
      </c>
      <c r="CE318" s="69">
        <v>106.488</v>
      </c>
      <c r="CF318" s="69">
        <v>0</v>
      </c>
      <c r="CG318" s="69">
        <v>0</v>
      </c>
      <c r="CH318" s="69">
        <v>106.488</v>
      </c>
      <c r="CI318" s="69">
        <v>106.488</v>
      </c>
      <c r="CJ318" s="69"/>
      <c r="CK318" s="71">
        <v>102.05099999999999</v>
      </c>
      <c r="CL318" s="69"/>
      <c r="CM318" s="72">
        <f>IF((CK318-CL318)=0,0,(CI318-CJ318)/(CK318-CL318)*100)</f>
        <v>104.34782608695654</v>
      </c>
      <c r="CO318" s="69">
        <v>105</v>
      </c>
      <c r="CP318" s="69" t="s">
        <v>43</v>
      </c>
      <c r="CQ318" s="69">
        <v>105</v>
      </c>
      <c r="CR318" s="69">
        <v>2.5</v>
      </c>
      <c r="CS318" s="69">
        <v>107.5</v>
      </c>
      <c r="CV318" s="69">
        <v>373.5134099999999</v>
      </c>
      <c r="CW318" s="69"/>
      <c r="CX318" s="69">
        <v>389.2813799999999</v>
      </c>
      <c r="CY318" s="69"/>
      <c r="CZ318" s="69">
        <v>373.5134099999999</v>
      </c>
      <c r="DA318" s="69"/>
      <c r="DB318" s="69">
        <v>389.2813799999999</v>
      </c>
      <c r="DC318" s="69"/>
    </row>
    <row r="319" spans="1:107" s="70" customFormat="1" ht="26.25" customHeight="1">
      <c r="A319" s="1"/>
      <c r="B319" s="27"/>
      <c r="C319" s="59" t="s">
        <v>38</v>
      </c>
      <c r="D319" s="60">
        <f>ROW(C319)-13</f>
        <v>306</v>
      </c>
      <c r="E319" s="61" t="s">
        <v>709</v>
      </c>
      <c r="F319" s="61" t="s">
        <v>723</v>
      </c>
      <c r="G319" s="61" t="s">
        <v>724</v>
      </c>
      <c r="H319" s="61">
        <v>12</v>
      </c>
      <c r="I319" s="62" t="s">
        <v>712</v>
      </c>
      <c r="J319" s="63">
        <v>3</v>
      </c>
      <c r="K319" s="64">
        <v>734.2192500000001</v>
      </c>
      <c r="L319" s="65">
        <v>104.29606264986306</v>
      </c>
      <c r="M319" s="66"/>
      <c r="N319" s="67">
        <v>104.29606264986306</v>
      </c>
      <c r="O319" s="67">
        <v>105</v>
      </c>
      <c r="P319" s="67">
        <v>0</v>
      </c>
      <c r="Q319" s="67">
        <v>0</v>
      </c>
      <c r="R319" s="67">
        <v>0</v>
      </c>
      <c r="S319" s="67">
        <v>104.34782608695654</v>
      </c>
      <c r="T319" s="67">
        <v>0</v>
      </c>
      <c r="U319" s="67">
        <v>104.18410041841004</v>
      </c>
      <c r="V319" s="68">
        <v>104.23424560145678</v>
      </c>
      <c r="W319" s="66"/>
      <c r="X319" s="67">
        <v>104.23424560145678</v>
      </c>
      <c r="Y319" s="67">
        <v>105</v>
      </c>
      <c r="Z319" s="67">
        <v>0</v>
      </c>
      <c r="AA319" s="67">
        <v>0</v>
      </c>
      <c r="AB319" s="67">
        <v>0</v>
      </c>
      <c r="AC319" s="67">
        <v>104.34782608695652</v>
      </c>
      <c r="AD319" s="67">
        <v>104.18147034708937</v>
      </c>
      <c r="AE319" s="67">
        <v>104.18410041841004</v>
      </c>
      <c r="AF319" s="69"/>
      <c r="AG319" s="69">
        <v>14.499999999999998</v>
      </c>
      <c r="AH319" s="69"/>
      <c r="AI319" s="69"/>
      <c r="AJ319" s="69"/>
      <c r="AK319" s="69">
        <v>2.0700000000000003</v>
      </c>
      <c r="AL319" s="69"/>
      <c r="AM319" s="69"/>
      <c r="AN319" s="69">
        <v>36.589999999999996</v>
      </c>
      <c r="AO319" s="69">
        <v>478</v>
      </c>
      <c r="AP319" s="69"/>
      <c r="AQ319" s="69">
        <v>15.225</v>
      </c>
      <c r="AR319" s="69"/>
      <c r="AS319" s="69"/>
      <c r="AT319" s="69"/>
      <c r="AU319" s="69">
        <v>2.16</v>
      </c>
      <c r="AV319" s="69"/>
      <c r="AW319" s="69"/>
      <c r="AX319" s="69">
        <v>38.120000000000005</v>
      </c>
      <c r="AY319" s="69">
        <v>498</v>
      </c>
      <c r="CA319" s="69">
        <v>79.93125</v>
      </c>
      <c r="CB319" s="69">
        <v>0</v>
      </c>
      <c r="CC319" s="69">
        <v>0</v>
      </c>
      <c r="CD319" s="69">
        <v>0</v>
      </c>
      <c r="CE319" s="69">
        <v>106.488</v>
      </c>
      <c r="CF319" s="69">
        <v>0</v>
      </c>
      <c r="CG319" s="69">
        <v>547.8000000000001</v>
      </c>
      <c r="CH319" s="69">
        <v>734.2192500000001</v>
      </c>
      <c r="CI319" s="69">
        <v>734.2192500000001</v>
      </c>
      <c r="CJ319" s="69"/>
      <c r="CK319" s="71">
        <v>703.9760000000001</v>
      </c>
      <c r="CL319" s="69"/>
      <c r="CM319" s="72">
        <f>IF((CK319-CL319)=0,0,(CI319-CJ319)/(CK319-CL319)*100)</f>
        <v>104.29606264986306</v>
      </c>
      <c r="CO319" s="69">
        <v>105</v>
      </c>
      <c r="CP319" s="69" t="s">
        <v>43</v>
      </c>
      <c r="CQ319" s="69">
        <v>105</v>
      </c>
      <c r="CR319" s="69">
        <v>2.5</v>
      </c>
      <c r="CS319" s="69">
        <v>107.5</v>
      </c>
      <c r="CV319" s="69">
        <v>477.0116249999999</v>
      </c>
      <c r="CW319" s="69"/>
      <c r="CX319" s="69">
        <v>497.2094687499999</v>
      </c>
      <c r="CY319" s="69"/>
      <c r="CZ319" s="69">
        <v>477.0116249999999</v>
      </c>
      <c r="DA319" s="69"/>
      <c r="DB319" s="69">
        <v>497.2094687499999</v>
      </c>
      <c r="DC319" s="69"/>
    </row>
    <row r="320" spans="1:107" s="70" customFormat="1" ht="26.25" customHeight="1">
      <c r="A320" s="1"/>
      <c r="B320" s="27"/>
      <c r="C320" s="59" t="s">
        <v>38</v>
      </c>
      <c r="D320" s="60">
        <f>ROW(C320)-13</f>
        <v>307</v>
      </c>
      <c r="E320" s="61" t="s">
        <v>512</v>
      </c>
      <c r="F320" s="61" t="s">
        <v>725</v>
      </c>
      <c r="G320" s="61" t="s">
        <v>726</v>
      </c>
      <c r="H320" s="61">
        <v>18</v>
      </c>
      <c r="I320" s="62" t="s">
        <v>727</v>
      </c>
      <c r="J320" s="63">
        <v>3</v>
      </c>
      <c r="K320" s="64">
        <v>1708.80198</v>
      </c>
      <c r="L320" s="65">
        <v>104.2722388300141</v>
      </c>
      <c r="M320" s="66"/>
      <c r="N320" s="67">
        <v>104.2722388300141</v>
      </c>
      <c r="O320" s="67">
        <v>104.99867759851892</v>
      </c>
      <c r="P320" s="67">
        <v>0</v>
      </c>
      <c r="Q320" s="67">
        <v>0</v>
      </c>
      <c r="R320" s="67">
        <v>0</v>
      </c>
      <c r="S320" s="67">
        <v>104.2</v>
      </c>
      <c r="T320" s="67">
        <v>104.18147034708936</v>
      </c>
      <c r="U320" s="67">
        <v>104.0776699029126</v>
      </c>
      <c r="V320" s="68">
        <v>104.17176232390855</v>
      </c>
      <c r="W320" s="66"/>
      <c r="X320" s="67">
        <v>104.17176232390855</v>
      </c>
      <c r="Y320" s="67">
        <v>104.99867759851892</v>
      </c>
      <c r="Z320" s="67">
        <v>0</v>
      </c>
      <c r="AA320" s="67">
        <v>0</v>
      </c>
      <c r="AB320" s="67">
        <v>0</v>
      </c>
      <c r="AC320" s="67">
        <v>104.2</v>
      </c>
      <c r="AD320" s="67">
        <v>104.18147034708933</v>
      </c>
      <c r="AE320" s="67">
        <v>104.07766990291263</v>
      </c>
      <c r="AF320" s="69"/>
      <c r="AG320" s="69">
        <v>37.81</v>
      </c>
      <c r="AH320" s="69"/>
      <c r="AI320" s="69"/>
      <c r="AJ320" s="69"/>
      <c r="AK320" s="69">
        <v>2.07</v>
      </c>
      <c r="AL320" s="69"/>
      <c r="AM320" s="69"/>
      <c r="AN320" s="69">
        <v>36.59</v>
      </c>
      <c r="AO320" s="69">
        <v>515</v>
      </c>
      <c r="AP320" s="69"/>
      <c r="AQ320" s="69">
        <v>39.70000000000001</v>
      </c>
      <c r="AR320" s="69"/>
      <c r="AS320" s="69"/>
      <c r="AT320" s="69"/>
      <c r="AU320" s="69">
        <v>2.15694</v>
      </c>
      <c r="AV320" s="69"/>
      <c r="AW320" s="69"/>
      <c r="AX320" s="69">
        <v>38.12</v>
      </c>
      <c r="AY320" s="69">
        <v>536</v>
      </c>
      <c r="CA320" s="69">
        <v>208.425</v>
      </c>
      <c r="CB320" s="69">
        <v>0</v>
      </c>
      <c r="CC320" s="69">
        <v>0</v>
      </c>
      <c r="CD320" s="69">
        <v>0</v>
      </c>
      <c r="CE320" s="69">
        <v>144.51498</v>
      </c>
      <c r="CF320" s="69">
        <v>1195.062</v>
      </c>
      <c r="CG320" s="69">
        <v>160.79999999999998</v>
      </c>
      <c r="CH320" s="69">
        <v>1708.80198</v>
      </c>
      <c r="CI320" s="69">
        <v>1708.80198</v>
      </c>
      <c r="CJ320" s="69"/>
      <c r="CK320" s="71">
        <v>1638.7890000000002</v>
      </c>
      <c r="CL320" s="69"/>
      <c r="CM320" s="72">
        <f>IF((CK320-CL320)=0,0,(CI320-CJ320)/(CK320-CL320)*100)</f>
        <v>104.2722388300141</v>
      </c>
      <c r="CO320" s="69">
        <v>105</v>
      </c>
      <c r="CP320" s="69" t="s">
        <v>43</v>
      </c>
      <c r="CQ320" s="69">
        <v>105</v>
      </c>
      <c r="CR320" s="69">
        <v>2.5</v>
      </c>
      <c r="CS320" s="69">
        <v>107.5</v>
      </c>
      <c r="CV320" s="69">
        <v>403.05170380000004</v>
      </c>
      <c r="CW320" s="69"/>
      <c r="CX320" s="69">
        <v>419.86606292499994</v>
      </c>
      <c r="CY320" s="69"/>
      <c r="CZ320" s="69">
        <v>403.05170380000004</v>
      </c>
      <c r="DA320" s="69"/>
      <c r="DB320" s="69">
        <v>419.86606292499994</v>
      </c>
      <c r="DC320" s="69"/>
    </row>
    <row r="321" spans="1:107" s="70" customFormat="1" ht="26.25" customHeight="1">
      <c r="A321" s="1"/>
      <c r="B321" s="27"/>
      <c r="C321" s="59" t="s">
        <v>38</v>
      </c>
      <c r="D321" s="60">
        <f>ROW(C321)-13</f>
        <v>308</v>
      </c>
      <c r="E321" s="61" t="s">
        <v>512</v>
      </c>
      <c r="F321" s="61" t="s">
        <v>728</v>
      </c>
      <c r="G321" s="61" t="s">
        <v>729</v>
      </c>
      <c r="H321" s="61">
        <v>18</v>
      </c>
      <c r="I321" s="62" t="s">
        <v>727</v>
      </c>
      <c r="J321" s="63">
        <v>3</v>
      </c>
      <c r="K321" s="64">
        <v>1998.447</v>
      </c>
      <c r="L321" s="65">
        <v>104.29388013270227</v>
      </c>
      <c r="M321" s="66"/>
      <c r="N321" s="67">
        <v>104.29388013270227</v>
      </c>
      <c r="O321" s="67">
        <v>104.99867759851892</v>
      </c>
      <c r="P321" s="67">
        <v>0</v>
      </c>
      <c r="Q321" s="67">
        <v>0</v>
      </c>
      <c r="R321" s="67">
        <v>0</v>
      </c>
      <c r="S321" s="67">
        <v>104.34782608695652</v>
      </c>
      <c r="T321" s="67">
        <v>104.18147034708936</v>
      </c>
      <c r="U321" s="67">
        <v>104.0776699029126</v>
      </c>
      <c r="V321" s="68">
        <v>104.1727223737593</v>
      </c>
      <c r="W321" s="66"/>
      <c r="X321" s="67">
        <v>104.1727223737593</v>
      </c>
      <c r="Y321" s="67">
        <v>104.99867759851888</v>
      </c>
      <c r="Z321" s="67">
        <v>0</v>
      </c>
      <c r="AA321" s="67">
        <v>0</v>
      </c>
      <c r="AB321" s="67">
        <v>0</v>
      </c>
      <c r="AC321" s="67">
        <v>104.34782608695654</v>
      </c>
      <c r="AD321" s="67">
        <v>104.18147034708936</v>
      </c>
      <c r="AE321" s="67">
        <v>104.07766990291263</v>
      </c>
      <c r="AF321" s="69"/>
      <c r="AG321" s="69">
        <v>37.81000000000001</v>
      </c>
      <c r="AH321" s="69"/>
      <c r="AI321" s="69"/>
      <c r="AJ321" s="69"/>
      <c r="AK321" s="69">
        <v>2.07</v>
      </c>
      <c r="AL321" s="69"/>
      <c r="AM321" s="69"/>
      <c r="AN321" s="69">
        <v>36.59</v>
      </c>
      <c r="AO321" s="69">
        <v>515</v>
      </c>
      <c r="AP321" s="69"/>
      <c r="AQ321" s="69">
        <v>39.699999999999996</v>
      </c>
      <c r="AR321" s="69"/>
      <c r="AS321" s="69"/>
      <c r="AT321" s="69"/>
      <c r="AU321" s="69">
        <v>2.16</v>
      </c>
      <c r="AV321" s="69"/>
      <c r="AW321" s="69"/>
      <c r="AX321" s="69">
        <v>38.12</v>
      </c>
      <c r="AY321" s="69">
        <v>536</v>
      </c>
      <c r="CA321" s="69">
        <v>208.425</v>
      </c>
      <c r="CB321" s="69">
        <v>0</v>
      </c>
      <c r="CC321" s="69">
        <v>0</v>
      </c>
      <c r="CD321" s="69">
        <v>0</v>
      </c>
      <c r="CE321" s="69">
        <v>434.15999999999997</v>
      </c>
      <c r="CF321" s="69">
        <v>1195.062</v>
      </c>
      <c r="CG321" s="69">
        <v>160.79999999999998</v>
      </c>
      <c r="CH321" s="69">
        <v>1998.447</v>
      </c>
      <c r="CI321" s="69">
        <v>1998.447</v>
      </c>
      <c r="CJ321" s="69"/>
      <c r="CK321" s="71">
        <v>1916.169</v>
      </c>
      <c r="CL321" s="69"/>
      <c r="CM321" s="72">
        <f>IF((CK321-CL321)=0,0,(CI321-CJ321)/(CK321-CL321)*100)</f>
        <v>104.29388013270227</v>
      </c>
      <c r="CO321" s="69">
        <v>105</v>
      </c>
      <c r="CP321" s="69" t="s">
        <v>43</v>
      </c>
      <c r="CQ321" s="69">
        <v>105</v>
      </c>
      <c r="CR321" s="69">
        <v>2.5</v>
      </c>
      <c r="CS321" s="69">
        <v>107.5</v>
      </c>
      <c r="CV321" s="69">
        <v>197.501709</v>
      </c>
      <c r="CW321" s="69"/>
      <c r="CX321" s="69">
        <v>205.742907</v>
      </c>
      <c r="CY321" s="69"/>
      <c r="CZ321" s="69">
        <v>197.501709</v>
      </c>
      <c r="DA321" s="69"/>
      <c r="DB321" s="69">
        <v>205.742907</v>
      </c>
      <c r="DC321" s="69"/>
    </row>
    <row r="322" spans="1:107" s="70" customFormat="1" ht="26.25" customHeight="1">
      <c r="A322" s="1"/>
      <c r="B322" s="27"/>
      <c r="C322" s="59" t="s">
        <v>38</v>
      </c>
      <c r="D322" s="60">
        <f>ROW(C322)-13</f>
        <v>309</v>
      </c>
      <c r="E322" s="61" t="s">
        <v>512</v>
      </c>
      <c r="F322" s="61" t="s">
        <v>730</v>
      </c>
      <c r="G322" s="61" t="s">
        <v>731</v>
      </c>
      <c r="H322" s="61">
        <v>18</v>
      </c>
      <c r="I322" s="62" t="s">
        <v>727</v>
      </c>
      <c r="J322" s="63">
        <v>3</v>
      </c>
      <c r="K322" s="64">
        <v>2165.2219999999998</v>
      </c>
      <c r="L322" s="65">
        <v>104.18905318702807</v>
      </c>
      <c r="M322" s="66"/>
      <c r="N322" s="67">
        <v>104.18905318702807</v>
      </c>
      <c r="O322" s="67">
        <v>0</v>
      </c>
      <c r="P322" s="67">
        <v>0</v>
      </c>
      <c r="Q322" s="67">
        <v>0</v>
      </c>
      <c r="R322" s="67">
        <v>0</v>
      </c>
      <c r="S322" s="67">
        <v>104.34782608695652</v>
      </c>
      <c r="T322" s="67">
        <v>104.18147034708936</v>
      </c>
      <c r="U322" s="67">
        <v>104.07766990291263</v>
      </c>
      <c r="V322" s="68">
        <v>104.13033367552103</v>
      </c>
      <c r="W322" s="66"/>
      <c r="X322" s="67">
        <v>104.13033367552103</v>
      </c>
      <c r="Y322" s="67">
        <v>0</v>
      </c>
      <c r="Z322" s="67">
        <v>0</v>
      </c>
      <c r="AA322" s="67">
        <v>0</v>
      </c>
      <c r="AB322" s="67">
        <v>0</v>
      </c>
      <c r="AC322" s="67">
        <v>104.34782608695654</v>
      </c>
      <c r="AD322" s="67">
        <v>104.18147034708936</v>
      </c>
      <c r="AE322" s="67">
        <v>104.0776699029126</v>
      </c>
      <c r="AF322" s="69"/>
      <c r="AG322" s="69"/>
      <c r="AH322" s="69"/>
      <c r="AI322" s="69"/>
      <c r="AJ322" s="69"/>
      <c r="AK322" s="69">
        <v>2.07</v>
      </c>
      <c r="AL322" s="69"/>
      <c r="AM322" s="69"/>
      <c r="AN322" s="69">
        <v>36.59</v>
      </c>
      <c r="AO322" s="69">
        <v>515</v>
      </c>
      <c r="AP322" s="69"/>
      <c r="AQ322" s="69"/>
      <c r="AR322" s="69"/>
      <c r="AS322" s="69"/>
      <c r="AT322" s="69"/>
      <c r="AU322" s="69">
        <v>2.1600000000000006</v>
      </c>
      <c r="AV322" s="69"/>
      <c r="AW322" s="69"/>
      <c r="AX322" s="69">
        <v>38.12</v>
      </c>
      <c r="AY322" s="69">
        <v>535.9999999999999</v>
      </c>
      <c r="CA322" s="69">
        <v>0</v>
      </c>
      <c r="CB322" s="69">
        <v>0</v>
      </c>
      <c r="CC322" s="69">
        <v>0</v>
      </c>
      <c r="CD322" s="69">
        <v>0</v>
      </c>
      <c r="CE322" s="69">
        <v>434.15999999999997</v>
      </c>
      <c r="CF322" s="69">
        <v>1195.062</v>
      </c>
      <c r="CG322" s="69">
        <v>536</v>
      </c>
      <c r="CH322" s="69">
        <v>2165.2219999999998</v>
      </c>
      <c r="CI322" s="69">
        <v>2165.2219999999998</v>
      </c>
      <c r="CJ322" s="69"/>
      <c r="CK322" s="71">
        <v>2078.1665000000003</v>
      </c>
      <c r="CL322" s="69"/>
      <c r="CM322" s="72">
        <f>IF((CK322-CL322)=0,0,(CI322-CJ322)/(CK322-CL322)*100)</f>
        <v>104.18905318702807</v>
      </c>
      <c r="CO322" s="69">
        <v>105</v>
      </c>
      <c r="CP322" s="69" t="s">
        <v>43</v>
      </c>
      <c r="CQ322" s="69">
        <v>105</v>
      </c>
      <c r="CR322" s="69">
        <v>2.5</v>
      </c>
      <c r="CS322" s="69">
        <v>107.5</v>
      </c>
      <c r="CV322" s="69">
        <v>246.9497455</v>
      </c>
      <c r="CW322" s="69"/>
      <c r="CX322" s="69">
        <v>257.149594</v>
      </c>
      <c r="CY322" s="69"/>
      <c r="CZ322" s="69">
        <v>246.9497455</v>
      </c>
      <c r="DA322" s="69"/>
      <c r="DB322" s="69">
        <v>257.149594</v>
      </c>
      <c r="DC322" s="69"/>
    </row>
    <row r="323" spans="1:107" s="70" customFormat="1" ht="26.25" customHeight="1">
      <c r="A323" s="1"/>
      <c r="B323" s="27"/>
      <c r="C323" s="59" t="s">
        <v>38</v>
      </c>
      <c r="D323" s="60">
        <f>ROW(C323)-13</f>
        <v>310</v>
      </c>
      <c r="E323" s="61" t="s">
        <v>512</v>
      </c>
      <c r="F323" s="61" t="s">
        <v>732</v>
      </c>
      <c r="G323" s="61" t="s">
        <v>733</v>
      </c>
      <c r="H323" s="61">
        <v>18</v>
      </c>
      <c r="I323" s="62" t="s">
        <v>727</v>
      </c>
      <c r="J323" s="63">
        <v>3</v>
      </c>
      <c r="K323" s="64">
        <v>5388.066153</v>
      </c>
      <c r="L323" s="65">
        <v>104.75751715950344</v>
      </c>
      <c r="M323" s="66"/>
      <c r="N323" s="67">
        <v>104.75751715950344</v>
      </c>
      <c r="O323" s="67">
        <v>105.05050505050504</v>
      </c>
      <c r="P323" s="67">
        <v>105.05050505050504</v>
      </c>
      <c r="Q323" s="67">
        <v>104.99557913351016</v>
      </c>
      <c r="R323" s="67">
        <v>104.99990859481221</v>
      </c>
      <c r="S323" s="67">
        <v>104.2</v>
      </c>
      <c r="T323" s="67">
        <v>104.19999999999996</v>
      </c>
      <c r="U323" s="67">
        <v>0</v>
      </c>
      <c r="V323" s="68">
        <v>104.71863739959456</v>
      </c>
      <c r="W323" s="66"/>
      <c r="X323" s="67">
        <v>104.71863739959456</v>
      </c>
      <c r="Y323" s="67">
        <v>105.03773143504962</v>
      </c>
      <c r="Z323" s="67">
        <v>105.05050505050507</v>
      </c>
      <c r="AA323" s="67">
        <v>104.99557913351016</v>
      </c>
      <c r="AB323" s="67">
        <v>104.99990859481221</v>
      </c>
      <c r="AC323" s="67">
        <v>104.21463624623333</v>
      </c>
      <c r="AD323" s="67">
        <v>104.19999999999999</v>
      </c>
      <c r="AE323" s="67">
        <v>104.07766990291263</v>
      </c>
      <c r="AF323" s="69"/>
      <c r="AG323" s="69">
        <v>4.884291320731517</v>
      </c>
      <c r="AH323" s="69">
        <v>3.96</v>
      </c>
      <c r="AI323" s="69">
        <v>90.47999999999999</v>
      </c>
      <c r="AJ323" s="69">
        <v>2498.76408</v>
      </c>
      <c r="AK323" s="69">
        <v>2.07</v>
      </c>
      <c r="AL323" s="69"/>
      <c r="AM323" s="69"/>
      <c r="AN323" s="69">
        <v>36.59</v>
      </c>
      <c r="AO323" s="69">
        <v>515</v>
      </c>
      <c r="AP323" s="69"/>
      <c r="AQ323" s="69">
        <v>5.130348799975407</v>
      </c>
      <c r="AR323" s="69">
        <v>4.159999999999999</v>
      </c>
      <c r="AS323" s="69">
        <v>95</v>
      </c>
      <c r="AT323" s="69">
        <v>2623.7</v>
      </c>
      <c r="AU323" s="69">
        <v>2.1572429702970295</v>
      </c>
      <c r="AV323" s="69"/>
      <c r="AW323" s="69"/>
      <c r="AX323" s="69">
        <v>38.12678</v>
      </c>
      <c r="AY323" s="69">
        <v>536</v>
      </c>
      <c r="CA323" s="69">
        <v>64.584</v>
      </c>
      <c r="CB323" s="69">
        <v>93.35040000000001</v>
      </c>
      <c r="CC323" s="69">
        <v>951.9000000000001</v>
      </c>
      <c r="CD323" s="69">
        <v>2649.41226</v>
      </c>
      <c r="CE323" s="69">
        <v>433.54494</v>
      </c>
      <c r="CF323" s="69">
        <v>1195.2745529999997</v>
      </c>
      <c r="CG323" s="69">
        <v>0</v>
      </c>
      <c r="CH323" s="69">
        <v>5388.066153</v>
      </c>
      <c r="CI323" s="69">
        <v>5388.066153</v>
      </c>
      <c r="CJ323" s="69"/>
      <c r="CK323" s="71">
        <v>5143.369467984</v>
      </c>
      <c r="CL323" s="69"/>
      <c r="CM323" s="72">
        <f>IF((CK323-CL323)=0,0,(CI323-CJ323)/(CK323-CL323)*100)</f>
        <v>104.75751715950344</v>
      </c>
      <c r="CO323" s="69">
        <v>105</v>
      </c>
      <c r="CP323" s="69" t="s">
        <v>43</v>
      </c>
      <c r="CQ323" s="69">
        <v>105</v>
      </c>
      <c r="CR323" s="69">
        <v>2.5</v>
      </c>
      <c r="CS323" s="69">
        <v>107.5</v>
      </c>
      <c r="CV323" s="69">
        <v>2036.0883399681293</v>
      </c>
      <c r="CW323" s="69"/>
      <c r="CX323" s="69">
        <v>2132.163965866649</v>
      </c>
      <c r="CY323" s="69"/>
      <c r="CZ323" s="69">
        <v>2036.0883399681293</v>
      </c>
      <c r="DA323" s="69"/>
      <c r="DB323" s="69">
        <v>2132.163965866649</v>
      </c>
      <c r="DC323" s="69"/>
    </row>
    <row r="324" spans="1:107" s="70" customFormat="1" ht="26.25" customHeight="1">
      <c r="A324" s="1"/>
      <c r="B324" s="27"/>
      <c r="C324" s="59" t="s">
        <v>38</v>
      </c>
      <c r="D324" s="60">
        <f>ROW(C324)-13</f>
        <v>311</v>
      </c>
      <c r="E324" s="61" t="s">
        <v>512</v>
      </c>
      <c r="F324" s="61" t="s">
        <v>734</v>
      </c>
      <c r="G324" s="61" t="s">
        <v>735</v>
      </c>
      <c r="H324" s="61">
        <v>18</v>
      </c>
      <c r="I324" s="62" t="s">
        <v>727</v>
      </c>
      <c r="J324" s="63">
        <v>3</v>
      </c>
      <c r="K324" s="64">
        <v>7119.505952999998</v>
      </c>
      <c r="L324" s="65">
        <v>104.36642629498733</v>
      </c>
      <c r="M324" s="66"/>
      <c r="N324" s="67">
        <v>104.36642629498733</v>
      </c>
      <c r="O324" s="67">
        <v>104.98220640569393</v>
      </c>
      <c r="P324" s="67">
        <v>0</v>
      </c>
      <c r="Q324" s="67">
        <v>0</v>
      </c>
      <c r="R324" s="67">
        <v>104.37976829612884</v>
      </c>
      <c r="S324" s="67">
        <v>104.34782608695652</v>
      </c>
      <c r="T324" s="67">
        <v>104.19999999999996</v>
      </c>
      <c r="U324" s="67">
        <v>0</v>
      </c>
      <c r="V324" s="68">
        <v>104.29007412425759</v>
      </c>
      <c r="W324" s="66"/>
      <c r="X324" s="67">
        <v>104.29007412425759</v>
      </c>
      <c r="Y324" s="67">
        <v>104.98220640569393</v>
      </c>
      <c r="Z324" s="67">
        <v>0</v>
      </c>
      <c r="AA324" s="67">
        <v>0</v>
      </c>
      <c r="AB324" s="67">
        <v>104.37976829612887</v>
      </c>
      <c r="AC324" s="67">
        <v>104.34782608695652</v>
      </c>
      <c r="AD324" s="67">
        <v>104.19999999999999</v>
      </c>
      <c r="AE324" s="67">
        <v>104.07766990291263</v>
      </c>
      <c r="AF324" s="69"/>
      <c r="AG324" s="69">
        <v>28.1</v>
      </c>
      <c r="AH324" s="69"/>
      <c r="AI324" s="69"/>
      <c r="AJ324" s="69">
        <v>2831.1999999999994</v>
      </c>
      <c r="AK324" s="69">
        <v>2.0700000000000003</v>
      </c>
      <c r="AL324" s="69"/>
      <c r="AM324" s="69"/>
      <c r="AN324" s="69">
        <v>36.589999999999996</v>
      </c>
      <c r="AO324" s="69">
        <v>515</v>
      </c>
      <c r="AP324" s="69"/>
      <c r="AQ324" s="69">
        <v>29.5</v>
      </c>
      <c r="AR324" s="69"/>
      <c r="AS324" s="69"/>
      <c r="AT324" s="69">
        <v>2955.2000000000003</v>
      </c>
      <c r="AU324" s="69">
        <v>2.16</v>
      </c>
      <c r="AV324" s="69"/>
      <c r="AW324" s="69"/>
      <c r="AX324" s="69">
        <v>38.12678</v>
      </c>
      <c r="AY324" s="69">
        <v>536</v>
      </c>
      <c r="CA324" s="69">
        <v>223.90499999999997</v>
      </c>
      <c r="CB324" s="69">
        <v>0</v>
      </c>
      <c r="CC324" s="69">
        <v>0</v>
      </c>
      <c r="CD324" s="69">
        <v>5266.166399999999</v>
      </c>
      <c r="CE324" s="69">
        <v>434.15999999999997</v>
      </c>
      <c r="CF324" s="69">
        <v>1195.2745529999997</v>
      </c>
      <c r="CG324" s="69">
        <v>0</v>
      </c>
      <c r="CH324" s="69">
        <v>7119.505952999998</v>
      </c>
      <c r="CI324" s="69">
        <v>7119.505952999998</v>
      </c>
      <c r="CJ324" s="69"/>
      <c r="CK324" s="71">
        <v>6821.643899999999</v>
      </c>
      <c r="CL324" s="69"/>
      <c r="CM324" s="72">
        <f>IF((CK324-CL324)=0,0,(CI324-CJ324)/(CK324-CL324)*100)</f>
        <v>104.36642629498733</v>
      </c>
      <c r="CO324" s="69">
        <v>105</v>
      </c>
      <c r="CP324" s="69" t="s">
        <v>43</v>
      </c>
      <c r="CQ324" s="69">
        <v>105</v>
      </c>
      <c r="CR324" s="69">
        <v>2.5</v>
      </c>
      <c r="CS324" s="69">
        <v>107.5</v>
      </c>
      <c r="CV324" s="69">
        <v>698.6258088066494</v>
      </c>
      <c r="CW324" s="69"/>
      <c r="CX324" s="69">
        <v>728.5973738556487</v>
      </c>
      <c r="CY324" s="69"/>
      <c r="CZ324" s="69">
        <v>698.6258088066494</v>
      </c>
      <c r="DA324" s="69"/>
      <c r="DB324" s="69">
        <v>728.5973738556487</v>
      </c>
      <c r="DC324" s="69"/>
    </row>
    <row r="325" spans="1:107" s="70" customFormat="1" ht="26.25" customHeight="1">
      <c r="A325" s="1"/>
      <c r="B325" s="27"/>
      <c r="C325" s="59" t="s">
        <v>38</v>
      </c>
      <c r="D325" s="60">
        <f>ROW(C325)-13</f>
        <v>312</v>
      </c>
      <c r="E325" s="61" t="s">
        <v>736</v>
      </c>
      <c r="F325" s="61" t="s">
        <v>737</v>
      </c>
      <c r="G325" s="61" t="s">
        <v>738</v>
      </c>
      <c r="H325" s="61">
        <v>9</v>
      </c>
      <c r="I325" s="62" t="s">
        <v>739</v>
      </c>
      <c r="J325" s="63">
        <v>3</v>
      </c>
      <c r="K325" s="64">
        <v>1579.1050729999997</v>
      </c>
      <c r="L325" s="65">
        <v>104.19217756860668</v>
      </c>
      <c r="M325" s="66"/>
      <c r="N325" s="67">
        <v>104.19217756860668</v>
      </c>
      <c r="O325" s="67">
        <v>104.25432445067786</v>
      </c>
      <c r="P325" s="67">
        <v>0</v>
      </c>
      <c r="Q325" s="67">
        <v>0</v>
      </c>
      <c r="R325" s="67">
        <v>0</v>
      </c>
      <c r="S325" s="67">
        <v>104.2</v>
      </c>
      <c r="T325" s="67">
        <v>104.19999999999996</v>
      </c>
      <c r="U325" s="67">
        <v>104.04761904761905</v>
      </c>
      <c r="V325" s="68">
        <v>104.07624199516559</v>
      </c>
      <c r="W325" s="66"/>
      <c r="X325" s="67">
        <v>104.07624199516559</v>
      </c>
      <c r="Y325" s="67">
        <v>104.25432445067788</v>
      </c>
      <c r="Z325" s="67">
        <v>0</v>
      </c>
      <c r="AA325" s="67">
        <v>0</v>
      </c>
      <c r="AB325" s="67">
        <v>0</v>
      </c>
      <c r="AC325" s="67">
        <v>104.20000000000003</v>
      </c>
      <c r="AD325" s="67">
        <v>104.19999999999999</v>
      </c>
      <c r="AE325" s="67">
        <v>104.04761904761905</v>
      </c>
      <c r="AF325" s="69"/>
      <c r="AG325" s="69">
        <v>21.39</v>
      </c>
      <c r="AH325" s="69"/>
      <c r="AI325" s="69"/>
      <c r="AJ325" s="69"/>
      <c r="AK325" s="69">
        <v>2.07</v>
      </c>
      <c r="AL325" s="69"/>
      <c r="AM325" s="69"/>
      <c r="AN325" s="69">
        <v>36.59</v>
      </c>
      <c r="AO325" s="69">
        <v>420</v>
      </c>
      <c r="AP325" s="69"/>
      <c r="AQ325" s="69">
        <v>22.3</v>
      </c>
      <c r="AR325" s="69"/>
      <c r="AS325" s="69"/>
      <c r="AT325" s="69"/>
      <c r="AU325" s="69">
        <v>2.15694</v>
      </c>
      <c r="AV325" s="69"/>
      <c r="AW325" s="69"/>
      <c r="AX325" s="69">
        <v>38.12677999999999</v>
      </c>
      <c r="AY325" s="69">
        <v>437</v>
      </c>
      <c r="CA325" s="69">
        <v>131.124</v>
      </c>
      <c r="CB325" s="69">
        <v>0</v>
      </c>
      <c r="CC325" s="69">
        <v>0</v>
      </c>
      <c r="CD325" s="69">
        <v>0</v>
      </c>
      <c r="CE325" s="69">
        <v>125.10252</v>
      </c>
      <c r="CF325" s="69">
        <v>1195.2745529999997</v>
      </c>
      <c r="CG325" s="69">
        <v>127.604</v>
      </c>
      <c r="CH325" s="69">
        <v>1579.1050729999997</v>
      </c>
      <c r="CI325" s="69">
        <v>1579.1050729999997</v>
      </c>
      <c r="CJ325" s="69"/>
      <c r="CK325" s="71">
        <v>1515.5697</v>
      </c>
      <c r="CL325" s="69"/>
      <c r="CM325" s="72">
        <f>IF((CK325-CL325)=0,0,(CI325-CJ325)/(CK325-CL325)*100)</f>
        <v>104.19217756860668</v>
      </c>
      <c r="CO325" s="69">
        <v>105</v>
      </c>
      <c r="CP325" s="69" t="s">
        <v>43</v>
      </c>
      <c r="CQ325" s="69">
        <v>105</v>
      </c>
      <c r="CR325" s="69">
        <v>2.5</v>
      </c>
      <c r="CS325" s="69">
        <v>107.5</v>
      </c>
      <c r="CV325" s="69">
        <v>1505.3833924999992</v>
      </c>
      <c r="CW325" s="69"/>
      <c r="CX325" s="69">
        <v>1566.7464625333325</v>
      </c>
      <c r="CY325" s="69"/>
      <c r="CZ325" s="69">
        <v>1505.3833924999992</v>
      </c>
      <c r="DA325" s="69"/>
      <c r="DB325" s="69">
        <v>1566.7464625333325</v>
      </c>
      <c r="DC325" s="69"/>
    </row>
    <row r="326" spans="1:107" s="70" customFormat="1" ht="26.25" customHeight="1">
      <c r="A326" s="1"/>
      <c r="B326" s="27"/>
      <c r="C326" s="59" t="s">
        <v>38</v>
      </c>
      <c r="D326" s="60">
        <f>ROW(C326)-13</f>
        <v>313</v>
      </c>
      <c r="E326" s="61" t="s">
        <v>736</v>
      </c>
      <c r="F326" s="61" t="s">
        <v>740</v>
      </c>
      <c r="G326" s="61" t="s">
        <v>741</v>
      </c>
      <c r="H326" s="61">
        <v>9</v>
      </c>
      <c r="I326" s="62" t="s">
        <v>739</v>
      </c>
      <c r="J326" s="63">
        <v>3</v>
      </c>
      <c r="K326" s="64">
        <v>1608.323456</v>
      </c>
      <c r="L326" s="65">
        <v>104.1728211159886</v>
      </c>
      <c r="M326" s="66"/>
      <c r="N326" s="67">
        <v>104.1728211159886</v>
      </c>
      <c r="O326" s="67">
        <v>104.03181568842565</v>
      </c>
      <c r="P326" s="67">
        <v>0</v>
      </c>
      <c r="Q326" s="67">
        <v>0</v>
      </c>
      <c r="R326" s="67">
        <v>0</v>
      </c>
      <c r="S326" s="67">
        <v>104.2</v>
      </c>
      <c r="T326" s="67">
        <v>104.20880021863897</v>
      </c>
      <c r="U326" s="67">
        <v>104.04761904761905</v>
      </c>
      <c r="V326" s="68">
        <v>104.13187468012222</v>
      </c>
      <c r="W326" s="66"/>
      <c r="X326" s="67">
        <v>104.13187468012222</v>
      </c>
      <c r="Y326" s="67">
        <v>104.03181568842568</v>
      </c>
      <c r="Z326" s="67">
        <v>0</v>
      </c>
      <c r="AA326" s="67">
        <v>0</v>
      </c>
      <c r="AB326" s="67">
        <v>0</v>
      </c>
      <c r="AC326" s="67">
        <v>104.2</v>
      </c>
      <c r="AD326" s="67">
        <v>104.20880021863897</v>
      </c>
      <c r="AE326" s="67">
        <v>104.04761904761905</v>
      </c>
      <c r="AF326" s="69"/>
      <c r="AG326" s="69">
        <v>36.46</v>
      </c>
      <c r="AH326" s="69"/>
      <c r="AI326" s="69"/>
      <c r="AJ326" s="69"/>
      <c r="AK326" s="69">
        <v>2.0700000000000003</v>
      </c>
      <c r="AL326" s="69"/>
      <c r="AM326" s="69"/>
      <c r="AN326" s="69">
        <v>36.59</v>
      </c>
      <c r="AO326" s="69">
        <v>420</v>
      </c>
      <c r="AP326" s="69"/>
      <c r="AQ326" s="69">
        <v>37.93</v>
      </c>
      <c r="AR326" s="69"/>
      <c r="AS326" s="69"/>
      <c r="AT326" s="69"/>
      <c r="AU326" s="69">
        <v>2.15694</v>
      </c>
      <c r="AV326" s="69"/>
      <c r="AW326" s="69"/>
      <c r="AX326" s="69">
        <v>38.129999999999995</v>
      </c>
      <c r="AY326" s="69">
        <v>437</v>
      </c>
      <c r="CA326" s="69">
        <v>223.02839999999998</v>
      </c>
      <c r="CB326" s="69">
        <v>0</v>
      </c>
      <c r="CC326" s="69">
        <v>0</v>
      </c>
      <c r="CD326" s="69">
        <v>0</v>
      </c>
      <c r="CE326" s="69">
        <v>80.669556</v>
      </c>
      <c r="CF326" s="69">
        <v>1195.3755</v>
      </c>
      <c r="CG326" s="69">
        <v>109.25</v>
      </c>
      <c r="CH326" s="69">
        <v>1608.323456</v>
      </c>
      <c r="CI326" s="69">
        <v>1608.323456</v>
      </c>
      <c r="CJ326" s="69"/>
      <c r="CK326" s="71">
        <v>1543.8993</v>
      </c>
      <c r="CL326" s="69"/>
      <c r="CM326" s="72">
        <f>IF((CK326-CL326)=0,0,(CI326-CJ326)/(CK326-CL326)*100)</f>
        <v>104.1728211159886</v>
      </c>
      <c r="CO326" s="69">
        <v>105</v>
      </c>
      <c r="CP326" s="69" t="s">
        <v>43</v>
      </c>
      <c r="CQ326" s="69">
        <v>105</v>
      </c>
      <c r="CR326" s="69">
        <v>2.5</v>
      </c>
      <c r="CS326" s="69">
        <v>107.5</v>
      </c>
      <c r="CV326" s="69">
        <v>389.05093800000003</v>
      </c>
      <c r="CW326" s="69"/>
      <c r="CX326" s="69">
        <v>405.1260352</v>
      </c>
      <c r="CY326" s="69"/>
      <c r="CZ326" s="69">
        <v>389.05093800000003</v>
      </c>
      <c r="DA326" s="69"/>
      <c r="DB326" s="69">
        <v>405.1260352</v>
      </c>
      <c r="DC326" s="69"/>
    </row>
    <row r="327" spans="1:107" s="70" customFormat="1" ht="26.25" customHeight="1">
      <c r="A327" s="1"/>
      <c r="B327" s="27"/>
      <c r="C327" s="59" t="s">
        <v>38</v>
      </c>
      <c r="D327" s="60">
        <f>ROW(C327)-13</f>
        <v>314</v>
      </c>
      <c r="E327" s="61" t="s">
        <v>736</v>
      </c>
      <c r="F327" s="61" t="s">
        <v>742</v>
      </c>
      <c r="G327" s="61" t="s">
        <v>743</v>
      </c>
      <c r="H327" s="61">
        <v>9</v>
      </c>
      <c r="I327" s="62" t="s">
        <v>739</v>
      </c>
      <c r="J327" s="63">
        <v>3</v>
      </c>
      <c r="K327" s="64">
        <v>1758.8964949999997</v>
      </c>
      <c r="L327" s="65">
        <v>104.17517663292053</v>
      </c>
      <c r="M327" s="66"/>
      <c r="N327" s="67">
        <v>104.17517663292053</v>
      </c>
      <c r="O327" s="67">
        <v>104.20560747663552</v>
      </c>
      <c r="P327" s="67">
        <v>0</v>
      </c>
      <c r="Q327" s="67">
        <v>0</v>
      </c>
      <c r="R327" s="67">
        <v>0</v>
      </c>
      <c r="S327" s="67">
        <v>104.20000000000003</v>
      </c>
      <c r="T327" s="67">
        <v>104.19999999999996</v>
      </c>
      <c r="U327" s="67">
        <v>104.04761904761905</v>
      </c>
      <c r="V327" s="68">
        <v>104.174765128377</v>
      </c>
      <c r="W327" s="66"/>
      <c r="X327" s="67">
        <v>104.174765128377</v>
      </c>
      <c r="Y327" s="67">
        <v>104.20560747663552</v>
      </c>
      <c r="Z327" s="67">
        <v>0</v>
      </c>
      <c r="AA327" s="67">
        <v>0</v>
      </c>
      <c r="AB327" s="67">
        <v>0</v>
      </c>
      <c r="AC327" s="67">
        <v>104.20000000000003</v>
      </c>
      <c r="AD327" s="67">
        <v>104.2</v>
      </c>
      <c r="AE327" s="67">
        <v>104.04761904761904</v>
      </c>
      <c r="AF327" s="69"/>
      <c r="AG327" s="69">
        <v>23.54</v>
      </c>
      <c r="AH327" s="69"/>
      <c r="AI327" s="69"/>
      <c r="AJ327" s="69"/>
      <c r="AK327" s="69">
        <v>2.07</v>
      </c>
      <c r="AL327" s="69"/>
      <c r="AM327" s="69"/>
      <c r="AN327" s="69">
        <v>36.589999999999996</v>
      </c>
      <c r="AO327" s="69">
        <v>420</v>
      </c>
      <c r="AP327" s="69"/>
      <c r="AQ327" s="69">
        <v>24.530000000000005</v>
      </c>
      <c r="AR327" s="69"/>
      <c r="AS327" s="69"/>
      <c r="AT327" s="69"/>
      <c r="AU327" s="69">
        <v>2.1569400000000005</v>
      </c>
      <c r="AV327" s="69"/>
      <c r="AW327" s="69"/>
      <c r="AX327" s="69">
        <v>38.12677999999999</v>
      </c>
      <c r="AY327" s="69">
        <v>437</v>
      </c>
      <c r="CA327" s="69">
        <v>144.2364</v>
      </c>
      <c r="CB327" s="69">
        <v>0</v>
      </c>
      <c r="CC327" s="69">
        <v>0</v>
      </c>
      <c r="CD327" s="69">
        <v>0</v>
      </c>
      <c r="CE327" s="69">
        <v>127.90654200000002</v>
      </c>
      <c r="CF327" s="69">
        <v>1195.2745529999997</v>
      </c>
      <c r="CG327" s="69">
        <v>291.47900000000004</v>
      </c>
      <c r="CH327" s="69">
        <v>1758.8964949999997</v>
      </c>
      <c r="CI327" s="69">
        <v>1758.8964949999997</v>
      </c>
      <c r="CJ327" s="69"/>
      <c r="CK327" s="71">
        <v>1688.4027000000003</v>
      </c>
      <c r="CL327" s="69"/>
      <c r="CM327" s="72">
        <f>IF((CK327-CL327)=0,0,(CI327-CJ327)/(CK327-CL327)*100)</f>
        <v>104.17517663292053</v>
      </c>
      <c r="CO327" s="69">
        <v>105</v>
      </c>
      <c r="CP327" s="69" t="s">
        <v>43</v>
      </c>
      <c r="CQ327" s="69">
        <v>105</v>
      </c>
      <c r="CR327" s="69">
        <v>2.5</v>
      </c>
      <c r="CS327" s="69">
        <v>107.5</v>
      </c>
      <c r="CV327" s="69">
        <v>627.9542974</v>
      </c>
      <c r="CW327" s="69"/>
      <c r="CX327" s="69">
        <v>654.16991443</v>
      </c>
      <c r="CY327" s="69"/>
      <c r="CZ327" s="69">
        <v>627.9542974</v>
      </c>
      <c r="DA327" s="69"/>
      <c r="DB327" s="69">
        <v>654.16991443</v>
      </c>
      <c r="DC327" s="69"/>
    </row>
    <row r="328" spans="1:107" s="70" customFormat="1" ht="26.25" customHeight="1">
      <c r="A328" s="1"/>
      <c r="B328" s="27"/>
      <c r="C328" s="59" t="s">
        <v>38</v>
      </c>
      <c r="D328" s="60">
        <f>ROW(C328)-13</f>
        <v>315</v>
      </c>
      <c r="E328" s="61" t="s">
        <v>736</v>
      </c>
      <c r="F328" s="61" t="s">
        <v>744</v>
      </c>
      <c r="G328" s="61" t="s">
        <v>745</v>
      </c>
      <c r="H328" s="61">
        <v>9</v>
      </c>
      <c r="I328" s="62" t="s">
        <v>739</v>
      </c>
      <c r="J328" s="63">
        <v>3</v>
      </c>
      <c r="K328" s="64">
        <v>1753.8155049999998</v>
      </c>
      <c r="L328" s="65">
        <v>104.17473407849268</v>
      </c>
      <c r="M328" s="66"/>
      <c r="N328" s="67">
        <v>104.17473407849268</v>
      </c>
      <c r="O328" s="67">
        <v>104.21428571428572</v>
      </c>
      <c r="P328" s="67">
        <v>0</v>
      </c>
      <c r="Q328" s="67">
        <v>0</v>
      </c>
      <c r="R328" s="67">
        <v>0</v>
      </c>
      <c r="S328" s="67">
        <v>104.20000000000003</v>
      </c>
      <c r="T328" s="67">
        <v>104.19999999999996</v>
      </c>
      <c r="U328" s="67">
        <v>104.04761904761904</v>
      </c>
      <c r="V328" s="68">
        <v>104.1631131731515</v>
      </c>
      <c r="W328" s="66"/>
      <c r="X328" s="67">
        <v>104.1631131731515</v>
      </c>
      <c r="Y328" s="67">
        <v>104.21428571428572</v>
      </c>
      <c r="Z328" s="67">
        <v>0</v>
      </c>
      <c r="AA328" s="67">
        <v>0</v>
      </c>
      <c r="AB328" s="67">
        <v>0</v>
      </c>
      <c r="AC328" s="67">
        <v>104.20000000000003</v>
      </c>
      <c r="AD328" s="67">
        <v>104.2</v>
      </c>
      <c r="AE328" s="67">
        <v>104.04761904761905</v>
      </c>
      <c r="AF328" s="69"/>
      <c r="AG328" s="69">
        <v>13.999999999999996</v>
      </c>
      <c r="AH328" s="69"/>
      <c r="AI328" s="69"/>
      <c r="AJ328" s="69"/>
      <c r="AK328" s="69">
        <v>2.07</v>
      </c>
      <c r="AL328" s="69"/>
      <c r="AM328" s="69"/>
      <c r="AN328" s="69">
        <v>36.589999999999996</v>
      </c>
      <c r="AO328" s="69">
        <v>420</v>
      </c>
      <c r="AP328" s="69"/>
      <c r="AQ328" s="69">
        <v>14.589999999999998</v>
      </c>
      <c r="AR328" s="69"/>
      <c r="AS328" s="69"/>
      <c r="AT328" s="69"/>
      <c r="AU328" s="69">
        <v>2.15694</v>
      </c>
      <c r="AV328" s="69"/>
      <c r="AW328" s="69"/>
      <c r="AX328" s="69">
        <v>38.12678</v>
      </c>
      <c r="AY328" s="69">
        <v>437</v>
      </c>
      <c r="CA328" s="69">
        <v>85.7892</v>
      </c>
      <c r="CB328" s="69">
        <v>0</v>
      </c>
      <c r="CC328" s="69">
        <v>0</v>
      </c>
      <c r="CD328" s="69">
        <v>0</v>
      </c>
      <c r="CE328" s="69">
        <v>174.280752</v>
      </c>
      <c r="CF328" s="69">
        <v>1195.2745529999997</v>
      </c>
      <c r="CG328" s="69">
        <v>298.471</v>
      </c>
      <c r="CH328" s="69">
        <v>1753.8155049999998</v>
      </c>
      <c r="CI328" s="69">
        <v>1753.8155049999998</v>
      </c>
      <c r="CJ328" s="69"/>
      <c r="CK328" s="71">
        <v>1683.5325000000003</v>
      </c>
      <c r="CL328" s="69"/>
      <c r="CM328" s="72">
        <f>IF((CK328-CL328)=0,0,(CI328-CJ328)/(CK328-CL328)*100)</f>
        <v>104.17473407849268</v>
      </c>
      <c r="CO328" s="69">
        <v>105</v>
      </c>
      <c r="CP328" s="69" t="s">
        <v>43</v>
      </c>
      <c r="CQ328" s="69">
        <v>105</v>
      </c>
      <c r="CR328" s="69">
        <v>2.5</v>
      </c>
      <c r="CS328" s="69">
        <v>107.5</v>
      </c>
      <c r="CV328" s="69">
        <v>1180.3346899999858</v>
      </c>
      <c r="CW328" s="69"/>
      <c r="CX328" s="69">
        <v>1229.473358966652</v>
      </c>
      <c r="CY328" s="69"/>
      <c r="CZ328" s="69">
        <v>1180.3346899999858</v>
      </c>
      <c r="DA328" s="69"/>
      <c r="DB328" s="69">
        <v>1229.473358966652</v>
      </c>
      <c r="DC328" s="69"/>
    </row>
    <row r="329" spans="1:107" s="70" customFormat="1" ht="26.25" customHeight="1">
      <c r="A329" s="1"/>
      <c r="B329" s="27"/>
      <c r="C329" s="59" t="s">
        <v>38</v>
      </c>
      <c r="D329" s="60">
        <f>ROW(C329)-13</f>
        <v>316</v>
      </c>
      <c r="E329" s="61" t="s">
        <v>736</v>
      </c>
      <c r="F329" s="61" t="s">
        <v>746</v>
      </c>
      <c r="G329" s="61" t="s">
        <v>747</v>
      </c>
      <c r="H329" s="61">
        <v>9</v>
      </c>
      <c r="I329" s="62" t="s">
        <v>739</v>
      </c>
      <c r="J329" s="63">
        <v>3</v>
      </c>
      <c r="K329" s="64">
        <v>1546.2551049999997</v>
      </c>
      <c r="L329" s="65">
        <v>104.18539251839162</v>
      </c>
      <c r="M329" s="66"/>
      <c r="N329" s="67">
        <v>104.18539251839162</v>
      </c>
      <c r="O329" s="67">
        <v>104.19136325148177</v>
      </c>
      <c r="P329" s="67">
        <v>0</v>
      </c>
      <c r="Q329" s="67">
        <v>0</v>
      </c>
      <c r="R329" s="67">
        <v>0</v>
      </c>
      <c r="S329" s="67">
        <v>104.2</v>
      </c>
      <c r="T329" s="67">
        <v>104.19999999999996</v>
      </c>
      <c r="U329" s="67">
        <v>104.04761904761905</v>
      </c>
      <c r="V329" s="68">
        <v>104.17468027814259</v>
      </c>
      <c r="W329" s="66"/>
      <c r="X329" s="67">
        <v>104.17468027814259</v>
      </c>
      <c r="Y329" s="67">
        <v>104.19136325148179</v>
      </c>
      <c r="Z329" s="67">
        <v>0</v>
      </c>
      <c r="AA329" s="67">
        <v>0</v>
      </c>
      <c r="AB329" s="67">
        <v>0</v>
      </c>
      <c r="AC329" s="67">
        <v>104.2</v>
      </c>
      <c r="AD329" s="67">
        <v>104.19999999999999</v>
      </c>
      <c r="AE329" s="67">
        <v>104.04761904761905</v>
      </c>
      <c r="AF329" s="69"/>
      <c r="AG329" s="69">
        <v>23.619999999999997</v>
      </c>
      <c r="AH329" s="69"/>
      <c r="AI329" s="69"/>
      <c r="AJ329" s="69"/>
      <c r="AK329" s="69">
        <v>2.07</v>
      </c>
      <c r="AL329" s="69"/>
      <c r="AM329" s="69"/>
      <c r="AN329" s="69">
        <v>36.589999999999996</v>
      </c>
      <c r="AO329" s="69">
        <v>420</v>
      </c>
      <c r="AP329" s="69"/>
      <c r="AQ329" s="69">
        <v>24.61</v>
      </c>
      <c r="AR329" s="69"/>
      <c r="AS329" s="69"/>
      <c r="AT329" s="69"/>
      <c r="AU329" s="69">
        <v>2.15694</v>
      </c>
      <c r="AV329" s="69"/>
      <c r="AW329" s="69"/>
      <c r="AX329" s="69">
        <v>38.12677999999999</v>
      </c>
      <c r="AY329" s="69">
        <v>436.99999999999994</v>
      </c>
      <c r="CA329" s="69">
        <v>144.7068</v>
      </c>
      <c r="CB329" s="69">
        <v>0</v>
      </c>
      <c r="CC329" s="69">
        <v>0</v>
      </c>
      <c r="CD329" s="69">
        <v>0</v>
      </c>
      <c r="CE329" s="69">
        <v>66.433752</v>
      </c>
      <c r="CF329" s="69">
        <v>1195.2745529999997</v>
      </c>
      <c r="CG329" s="69">
        <v>139.84</v>
      </c>
      <c r="CH329" s="69">
        <v>1546.2551049999997</v>
      </c>
      <c r="CI329" s="69">
        <v>1546.2551049999997</v>
      </c>
      <c r="CJ329" s="69"/>
      <c r="CK329" s="71">
        <v>1484.1381000000001</v>
      </c>
      <c r="CL329" s="69"/>
      <c r="CM329" s="72">
        <f>IF((CK329-CL329)=0,0,(CI329-CJ329)/(CK329-CL329)*100)</f>
        <v>104.18539251839162</v>
      </c>
      <c r="CO329" s="69">
        <v>105</v>
      </c>
      <c r="CP329" s="69" t="s">
        <v>43</v>
      </c>
      <c r="CQ329" s="69">
        <v>105</v>
      </c>
      <c r="CR329" s="69">
        <v>2.5</v>
      </c>
      <c r="CS329" s="69">
        <v>107.5</v>
      </c>
      <c r="CV329" s="69">
        <v>232.228649</v>
      </c>
      <c r="CW329" s="69"/>
      <c r="CX329" s="69">
        <v>241.92345260999997</v>
      </c>
      <c r="CY329" s="69"/>
      <c r="CZ329" s="69">
        <v>232.228649</v>
      </c>
      <c r="DA329" s="69"/>
      <c r="DB329" s="69">
        <v>241.92345260999997</v>
      </c>
      <c r="DC329" s="69"/>
    </row>
    <row r="330" spans="1:107" s="70" customFormat="1" ht="26.25" customHeight="1">
      <c r="A330" s="1"/>
      <c r="B330" s="27"/>
      <c r="C330" s="59" t="s">
        <v>38</v>
      </c>
      <c r="D330" s="60">
        <f>ROW(C330)-13</f>
        <v>317</v>
      </c>
      <c r="E330" s="61" t="s">
        <v>736</v>
      </c>
      <c r="F330" s="61" t="s">
        <v>748</v>
      </c>
      <c r="G330" s="61" t="s">
        <v>749</v>
      </c>
      <c r="H330" s="61">
        <v>9</v>
      </c>
      <c r="I330" s="62" t="s">
        <v>739</v>
      </c>
      <c r="J330" s="63">
        <v>3</v>
      </c>
      <c r="K330" s="64">
        <v>4281.418952999999</v>
      </c>
      <c r="L330" s="65">
        <v>104.02177321521897</v>
      </c>
      <c r="M330" s="66"/>
      <c r="N330" s="67">
        <v>104.02177321521897</v>
      </c>
      <c r="O330" s="67">
        <v>104.1913214990138</v>
      </c>
      <c r="P330" s="67">
        <v>0</v>
      </c>
      <c r="Q330" s="67">
        <v>0</v>
      </c>
      <c r="R330" s="67">
        <v>103.90218129670161</v>
      </c>
      <c r="S330" s="67">
        <v>104.05405405405406</v>
      </c>
      <c r="T330" s="67">
        <v>104.19999999999996</v>
      </c>
      <c r="U330" s="67">
        <v>104.04761904761905</v>
      </c>
      <c r="V330" s="68">
        <v>104.10433848789829</v>
      </c>
      <c r="W330" s="66"/>
      <c r="X330" s="67">
        <v>104.10433848789829</v>
      </c>
      <c r="Y330" s="67">
        <v>104.18665942286734</v>
      </c>
      <c r="Z330" s="67">
        <v>103.92700392700394</v>
      </c>
      <c r="AA330" s="67">
        <v>0</v>
      </c>
      <c r="AB330" s="67">
        <v>103.90218129670161</v>
      </c>
      <c r="AC330" s="67">
        <v>104.06719620858989</v>
      </c>
      <c r="AD330" s="67">
        <v>104.2</v>
      </c>
      <c r="AE330" s="67">
        <v>104.04761904761904</v>
      </c>
      <c r="AF330" s="69"/>
      <c r="AG330" s="69">
        <v>20.447428709714078</v>
      </c>
      <c r="AH330" s="69">
        <v>43.28999999999999</v>
      </c>
      <c r="AI330" s="69"/>
      <c r="AJ330" s="69">
        <v>1324.9</v>
      </c>
      <c r="AK330" s="69">
        <v>2.849671186847474</v>
      </c>
      <c r="AL330" s="69"/>
      <c r="AM330" s="69"/>
      <c r="AN330" s="69">
        <v>36.589999999999996</v>
      </c>
      <c r="AO330" s="69">
        <v>420.0000000000001</v>
      </c>
      <c r="AP330" s="69"/>
      <c r="AQ330" s="69">
        <v>21.307199429311723</v>
      </c>
      <c r="AR330" s="69">
        <v>44.989999999999995</v>
      </c>
      <c r="AS330" s="69"/>
      <c r="AT330" s="69">
        <v>1376.6000000000001</v>
      </c>
      <c r="AU330" s="69">
        <v>2.9655729053162125</v>
      </c>
      <c r="AV330" s="69"/>
      <c r="AW330" s="69"/>
      <c r="AX330" s="69">
        <v>38.12678</v>
      </c>
      <c r="AY330" s="69">
        <v>437</v>
      </c>
      <c r="CA330" s="69">
        <v>215.52599999999998</v>
      </c>
      <c r="CB330" s="69">
        <v>0</v>
      </c>
      <c r="CC330" s="69">
        <v>0</v>
      </c>
      <c r="CD330" s="69">
        <v>2230.0919999999996</v>
      </c>
      <c r="CE330" s="69">
        <v>203.5264</v>
      </c>
      <c r="CF330" s="69">
        <v>1195.2745529999997</v>
      </c>
      <c r="CG330" s="69">
        <v>437</v>
      </c>
      <c r="CH330" s="69">
        <v>4281.418952999999</v>
      </c>
      <c r="CI330" s="69">
        <v>4281.418952999999</v>
      </c>
      <c r="CJ330" s="69"/>
      <c r="CK330" s="71">
        <v>4115.8873</v>
      </c>
      <c r="CL330" s="69"/>
      <c r="CM330" s="72">
        <f>IF((CK330-CL330)=0,0,(CI330-CJ330)/(CK330-CL330)*100)</f>
        <v>104.02177321521897</v>
      </c>
      <c r="CO330" s="69">
        <v>105</v>
      </c>
      <c r="CP330" s="69" t="s">
        <v>43</v>
      </c>
      <c r="CQ330" s="69">
        <v>105</v>
      </c>
      <c r="CR330" s="69">
        <v>2.5</v>
      </c>
      <c r="CS330" s="69">
        <v>107.5</v>
      </c>
      <c r="CV330" s="69">
        <v>5069.812736941657</v>
      </c>
      <c r="CW330" s="69"/>
      <c r="CX330" s="69">
        <v>5277.895012368323</v>
      </c>
      <c r="CY330" s="69"/>
      <c r="CZ330" s="69">
        <v>5069.812736941657</v>
      </c>
      <c r="DA330" s="69"/>
      <c r="DB330" s="69">
        <v>5277.895012368323</v>
      </c>
      <c r="DC330" s="69"/>
    </row>
    <row r="331" spans="1:107" s="70" customFormat="1" ht="26.25" customHeight="1">
      <c r="A331" s="1"/>
      <c r="B331" s="27"/>
      <c r="C331" s="59" t="s">
        <v>38</v>
      </c>
      <c r="D331" s="60">
        <f>ROW(C331)-13</f>
        <v>318</v>
      </c>
      <c r="E331" s="61" t="s">
        <v>750</v>
      </c>
      <c r="F331" s="61" t="s">
        <v>750</v>
      </c>
      <c r="G331" s="61" t="s">
        <v>751</v>
      </c>
      <c r="H331" s="61">
        <v>15</v>
      </c>
      <c r="I331" s="62" t="s">
        <v>752</v>
      </c>
      <c r="J331" s="63">
        <v>3</v>
      </c>
      <c r="K331" s="64">
        <v>3874.3872</v>
      </c>
      <c r="L331" s="65">
        <v>104.81029555172641</v>
      </c>
      <c r="M331" s="66"/>
      <c r="N331" s="67">
        <v>104.81029555172641</v>
      </c>
      <c r="O331" s="67">
        <v>105.07709665287702</v>
      </c>
      <c r="P331" s="67">
        <v>104.76795931341387</v>
      </c>
      <c r="Q331" s="67">
        <v>104.72138632354466</v>
      </c>
      <c r="R331" s="67">
        <v>105.23419619766838</v>
      </c>
      <c r="S331" s="67">
        <v>104.05405405405406</v>
      </c>
      <c r="T331" s="67">
        <v>104.14012738853503</v>
      </c>
      <c r="U331" s="67">
        <v>0</v>
      </c>
      <c r="V331" s="68">
        <v>104.86733979602015</v>
      </c>
      <c r="W331" s="66"/>
      <c r="X331" s="67">
        <v>104.86733979602015</v>
      </c>
      <c r="Y331" s="67">
        <v>105.07709665287702</v>
      </c>
      <c r="Z331" s="67">
        <v>104.76795931341385</v>
      </c>
      <c r="AA331" s="67">
        <v>104.72138632354464</v>
      </c>
      <c r="AB331" s="67">
        <v>105.27286169386171</v>
      </c>
      <c r="AC331" s="67">
        <v>104.07602734900021</v>
      </c>
      <c r="AD331" s="67">
        <v>104.14093865844167</v>
      </c>
      <c r="AE331" s="67">
        <v>100</v>
      </c>
      <c r="AF331" s="69"/>
      <c r="AG331" s="69">
        <v>26.589999999999996</v>
      </c>
      <c r="AH331" s="69">
        <v>15.73</v>
      </c>
      <c r="AI331" s="69">
        <v>96.37000000000002</v>
      </c>
      <c r="AJ331" s="69">
        <v>1210.3075553574693</v>
      </c>
      <c r="AK331" s="69">
        <v>2.8677748336796354</v>
      </c>
      <c r="AL331" s="69"/>
      <c r="AM331" s="69">
        <v>6.279999999999999</v>
      </c>
      <c r="AN331" s="69">
        <v>36.59</v>
      </c>
      <c r="AO331" s="69">
        <v>580</v>
      </c>
      <c r="AP331" s="69"/>
      <c r="AQ331" s="69">
        <v>27.939999999999998</v>
      </c>
      <c r="AR331" s="69">
        <v>16.479999999999997</v>
      </c>
      <c r="AS331" s="69">
        <v>100.92000000000002</v>
      </c>
      <c r="AT331" s="69">
        <v>1274.1253988218273</v>
      </c>
      <c r="AU331" s="69">
        <v>2.9846661202081624</v>
      </c>
      <c r="AV331" s="69"/>
      <c r="AW331" s="69">
        <v>6.54</v>
      </c>
      <c r="AX331" s="69">
        <v>38.12</v>
      </c>
      <c r="AY331" s="69">
        <v>580</v>
      </c>
      <c r="CA331" s="69">
        <v>347.0148</v>
      </c>
      <c r="CB331" s="69">
        <v>369.81120000000004</v>
      </c>
      <c r="CC331" s="69">
        <v>1011.2184</v>
      </c>
      <c r="CD331" s="69">
        <v>1375.5528000000002</v>
      </c>
      <c r="CE331" s="69">
        <v>545.16</v>
      </c>
      <c r="CF331" s="69">
        <v>225.63</v>
      </c>
      <c r="CG331" s="69">
        <v>0</v>
      </c>
      <c r="CH331" s="69">
        <v>3874.3872</v>
      </c>
      <c r="CI331" s="69">
        <v>3874.3872</v>
      </c>
      <c r="CJ331" s="69"/>
      <c r="CK331" s="71">
        <v>3696.5712000000003</v>
      </c>
      <c r="CL331" s="69"/>
      <c r="CM331" s="72">
        <f>IF((CK331-CL331)=0,0,(CI331-CJ331)/(CK331-CL331)*100)</f>
        <v>104.81029555172641</v>
      </c>
      <c r="CO331" s="69">
        <v>106.5</v>
      </c>
      <c r="CP331" s="69" t="s">
        <v>43</v>
      </c>
      <c r="CQ331" s="69">
        <v>105</v>
      </c>
      <c r="CR331" s="69">
        <v>2.5</v>
      </c>
      <c r="CS331" s="69">
        <v>107.5</v>
      </c>
      <c r="CV331" s="69">
        <v>86054.63374418332</v>
      </c>
      <c r="CW331" s="69"/>
      <c r="CX331" s="69">
        <v>90243.20517873333</v>
      </c>
      <c r="CY331" s="69"/>
      <c r="CZ331" s="69">
        <v>86054.63374418332</v>
      </c>
      <c r="DA331" s="69"/>
      <c r="DB331" s="69">
        <v>90243.20517873333</v>
      </c>
      <c r="DC331" s="69"/>
    </row>
    <row r="332" spans="1:107" s="70" customFormat="1" ht="26.25" customHeight="1">
      <c r="A332" s="1"/>
      <c r="B332" s="27"/>
      <c r="C332" s="59" t="s">
        <v>38</v>
      </c>
      <c r="D332" s="60">
        <f>ROW(C332)-13</f>
        <v>319</v>
      </c>
      <c r="E332" s="61" t="s">
        <v>56</v>
      </c>
      <c r="F332" s="61" t="s">
        <v>753</v>
      </c>
      <c r="G332" s="61" t="s">
        <v>754</v>
      </c>
      <c r="H332" s="61">
        <v>23</v>
      </c>
      <c r="I332" s="62" t="s">
        <v>755</v>
      </c>
      <c r="J332" s="63">
        <v>3</v>
      </c>
      <c r="K332" s="64">
        <v>1536.062</v>
      </c>
      <c r="L332" s="65">
        <v>103.8513714284362</v>
      </c>
      <c r="M332" s="66"/>
      <c r="N332" s="67">
        <v>103.8513714284362</v>
      </c>
      <c r="O332" s="67">
        <v>0</v>
      </c>
      <c r="P332" s="67">
        <v>0</v>
      </c>
      <c r="Q332" s="67">
        <v>0</v>
      </c>
      <c r="R332" s="67">
        <v>0</v>
      </c>
      <c r="S332" s="67">
        <v>104.34782608695654</v>
      </c>
      <c r="T332" s="67">
        <v>104.18147034708936</v>
      </c>
      <c r="U332" s="67">
        <v>100</v>
      </c>
      <c r="V332" s="68">
        <v>101.8156833684057</v>
      </c>
      <c r="W332" s="66"/>
      <c r="X332" s="67">
        <v>101.8156833684057</v>
      </c>
      <c r="Y332" s="67">
        <v>97.75465498357063</v>
      </c>
      <c r="Z332" s="67">
        <v>0</v>
      </c>
      <c r="AA332" s="67">
        <v>0</v>
      </c>
      <c r="AB332" s="67">
        <v>0</v>
      </c>
      <c r="AC332" s="67">
        <v>104.34782608695654</v>
      </c>
      <c r="AD332" s="67">
        <v>104.1789273032664</v>
      </c>
      <c r="AE332" s="67">
        <v>100</v>
      </c>
      <c r="AF332" s="69"/>
      <c r="AG332" s="69">
        <v>36.52</v>
      </c>
      <c r="AH332" s="69"/>
      <c r="AI332" s="69"/>
      <c r="AJ332" s="69"/>
      <c r="AK332" s="69">
        <v>2.07</v>
      </c>
      <c r="AL332" s="69"/>
      <c r="AM332" s="69">
        <v>4.42</v>
      </c>
      <c r="AN332" s="69">
        <v>36.59</v>
      </c>
      <c r="AO332" s="69">
        <v>625</v>
      </c>
      <c r="AP332" s="69"/>
      <c r="AQ332" s="69">
        <v>35.699999999999996</v>
      </c>
      <c r="AR332" s="69"/>
      <c r="AS332" s="69"/>
      <c r="AT332" s="69"/>
      <c r="AU332" s="69">
        <v>2.16</v>
      </c>
      <c r="AV332" s="69"/>
      <c r="AW332" s="69">
        <v>4.6</v>
      </c>
      <c r="AX332" s="69">
        <v>38.12</v>
      </c>
      <c r="AY332" s="69">
        <v>625</v>
      </c>
      <c r="CA332" s="69">
        <v>0</v>
      </c>
      <c r="CB332" s="69">
        <v>0</v>
      </c>
      <c r="CC332" s="69">
        <v>0</v>
      </c>
      <c r="CD332" s="69">
        <v>0</v>
      </c>
      <c r="CE332" s="69">
        <v>216</v>
      </c>
      <c r="CF332" s="69">
        <v>1195.062</v>
      </c>
      <c r="CG332" s="69">
        <v>125</v>
      </c>
      <c r="CH332" s="69">
        <v>1536.062</v>
      </c>
      <c r="CI332" s="69">
        <v>1536.062</v>
      </c>
      <c r="CJ332" s="69"/>
      <c r="CK332" s="71">
        <v>1479.0965</v>
      </c>
      <c r="CL332" s="69"/>
      <c r="CM332" s="72">
        <f>IF((CK332-CL332)=0,0,(CI332-CJ332)/(CK332-CL332)*100)</f>
        <v>103.8513714284362</v>
      </c>
      <c r="CO332" s="69">
        <v>105</v>
      </c>
      <c r="CP332" s="69" t="s">
        <v>43</v>
      </c>
      <c r="CQ332" s="69">
        <v>105</v>
      </c>
      <c r="CR332" s="69">
        <v>2.5</v>
      </c>
      <c r="CS332" s="69">
        <v>107.5</v>
      </c>
      <c r="CV332" s="69">
        <v>337.2675603333333</v>
      </c>
      <c r="CW332" s="69"/>
      <c r="CX332" s="69">
        <v>343.3912713333333</v>
      </c>
      <c r="CY332" s="69"/>
      <c r="CZ332" s="69">
        <v>337.2675603333333</v>
      </c>
      <c r="DA332" s="69"/>
      <c r="DB332" s="69">
        <v>343.3912713333333</v>
      </c>
      <c r="DC332" s="69"/>
    </row>
    <row r="333" spans="1:107" s="70" customFormat="1" ht="26.25" customHeight="1">
      <c r="A333" s="1"/>
      <c r="B333" s="27"/>
      <c r="C333" s="59" t="s">
        <v>38</v>
      </c>
      <c r="D333" s="60">
        <f>ROW(C333)-13</f>
        <v>320</v>
      </c>
      <c r="E333" s="61" t="s">
        <v>56</v>
      </c>
      <c r="F333" s="61" t="s">
        <v>756</v>
      </c>
      <c r="G333" s="61" t="s">
        <v>757</v>
      </c>
      <c r="H333" s="61">
        <v>23</v>
      </c>
      <c r="I333" s="62" t="s">
        <v>755</v>
      </c>
      <c r="J333" s="63">
        <v>3</v>
      </c>
      <c r="K333" s="64">
        <v>1627.062</v>
      </c>
      <c r="L333" s="65">
        <v>104.22558759179846</v>
      </c>
      <c r="M333" s="66"/>
      <c r="N333" s="67">
        <v>104.22558759179846</v>
      </c>
      <c r="O333" s="67">
        <v>0</v>
      </c>
      <c r="P333" s="67">
        <v>0</v>
      </c>
      <c r="Q333" s="67">
        <v>0</v>
      </c>
      <c r="R333" s="67">
        <v>0</v>
      </c>
      <c r="S333" s="67">
        <v>104.34782608695654</v>
      </c>
      <c r="T333" s="67">
        <v>104.18147034708936</v>
      </c>
      <c r="U333" s="67">
        <v>0</v>
      </c>
      <c r="V333" s="68">
        <v>104.22526894537913</v>
      </c>
      <c r="W333" s="66"/>
      <c r="X333" s="67">
        <v>104.22526894537913</v>
      </c>
      <c r="Y333" s="67">
        <v>0</v>
      </c>
      <c r="Z333" s="67">
        <v>0</v>
      </c>
      <c r="AA333" s="67">
        <v>0</v>
      </c>
      <c r="AB333" s="67">
        <v>0</v>
      </c>
      <c r="AC333" s="67">
        <v>104.34782608695654</v>
      </c>
      <c r="AD333" s="67">
        <v>104.18147034708937</v>
      </c>
      <c r="AE333" s="67">
        <v>0</v>
      </c>
      <c r="AF333" s="69"/>
      <c r="AG333" s="69"/>
      <c r="AH333" s="69"/>
      <c r="AI333" s="69"/>
      <c r="AJ333" s="69"/>
      <c r="AK333" s="69">
        <v>2.07</v>
      </c>
      <c r="AL333" s="69"/>
      <c r="AM333" s="69"/>
      <c r="AN333" s="69">
        <v>36.589999999999996</v>
      </c>
      <c r="AO333" s="69"/>
      <c r="AP333" s="69"/>
      <c r="AQ333" s="69"/>
      <c r="AR333" s="69"/>
      <c r="AS333" s="69"/>
      <c r="AT333" s="69"/>
      <c r="AU333" s="69">
        <v>2.16</v>
      </c>
      <c r="AV333" s="69"/>
      <c r="AW333" s="69"/>
      <c r="AX333" s="69">
        <v>38.12</v>
      </c>
      <c r="AY333" s="69"/>
      <c r="CA333" s="69">
        <v>0</v>
      </c>
      <c r="CB333" s="69">
        <v>0</v>
      </c>
      <c r="CC333" s="69">
        <v>0</v>
      </c>
      <c r="CD333" s="69">
        <v>0</v>
      </c>
      <c r="CE333" s="69">
        <v>432</v>
      </c>
      <c r="CF333" s="69">
        <v>1195.062</v>
      </c>
      <c r="CG333" s="69">
        <v>0</v>
      </c>
      <c r="CH333" s="69">
        <v>1627.062</v>
      </c>
      <c r="CI333" s="69">
        <v>1627.062</v>
      </c>
      <c r="CJ333" s="69"/>
      <c r="CK333" s="71">
        <v>1561.0965</v>
      </c>
      <c r="CL333" s="69"/>
      <c r="CM333" s="72">
        <f>IF((CK333-CL333)=0,0,(CI333-CJ333)/(CK333-CL333)*100)</f>
        <v>104.22558759179846</v>
      </c>
      <c r="CO333" s="69">
        <v>105</v>
      </c>
      <c r="CP333" s="69" t="s">
        <v>43</v>
      </c>
      <c r="CQ333" s="69">
        <v>105</v>
      </c>
      <c r="CR333" s="69">
        <v>2.5</v>
      </c>
      <c r="CS333" s="69">
        <v>107.5</v>
      </c>
      <c r="CV333" s="69">
        <v>397.0446074999999</v>
      </c>
      <c r="CW333" s="69"/>
      <c r="CX333" s="69">
        <v>413.82080999999994</v>
      </c>
      <c r="CY333" s="69"/>
      <c r="CZ333" s="69">
        <v>397.0446074999999</v>
      </c>
      <c r="DA333" s="69"/>
      <c r="DB333" s="69">
        <v>413.82080999999994</v>
      </c>
      <c r="DC333" s="69"/>
    </row>
    <row r="334" spans="1:107" s="70" customFormat="1" ht="26.25" customHeight="1">
      <c r="A334" s="1"/>
      <c r="B334" s="27"/>
      <c r="C334" s="59" t="s">
        <v>38</v>
      </c>
      <c r="D334" s="60">
        <f>ROW(C334)-13</f>
        <v>321</v>
      </c>
      <c r="E334" s="61" t="s">
        <v>56</v>
      </c>
      <c r="F334" s="61" t="s">
        <v>758</v>
      </c>
      <c r="G334" s="61" t="s">
        <v>759</v>
      </c>
      <c r="H334" s="61">
        <v>23</v>
      </c>
      <c r="I334" s="62" t="s">
        <v>755</v>
      </c>
      <c r="J334" s="63">
        <v>3</v>
      </c>
      <c r="K334" s="64">
        <v>1627.062</v>
      </c>
      <c r="L334" s="65">
        <v>104.22558759179846</v>
      </c>
      <c r="M334" s="66"/>
      <c r="N334" s="67">
        <v>104.22558759179846</v>
      </c>
      <c r="O334" s="67">
        <v>0</v>
      </c>
      <c r="P334" s="67">
        <v>0</v>
      </c>
      <c r="Q334" s="67">
        <v>0</v>
      </c>
      <c r="R334" s="67">
        <v>0</v>
      </c>
      <c r="S334" s="67">
        <v>104.34782608695654</v>
      </c>
      <c r="T334" s="67">
        <v>104.18147034708936</v>
      </c>
      <c r="U334" s="67">
        <v>0</v>
      </c>
      <c r="V334" s="68">
        <v>104.18904161424656</v>
      </c>
      <c r="W334" s="66"/>
      <c r="X334" s="67">
        <v>104.18904161424656</v>
      </c>
      <c r="Y334" s="67">
        <v>0</v>
      </c>
      <c r="Z334" s="67">
        <v>0</v>
      </c>
      <c r="AA334" s="67">
        <v>0</v>
      </c>
      <c r="AB334" s="67">
        <v>0</v>
      </c>
      <c r="AC334" s="67">
        <v>104.34782608695652</v>
      </c>
      <c r="AD334" s="67">
        <v>104.12375400878626</v>
      </c>
      <c r="AE334" s="67">
        <v>0</v>
      </c>
      <c r="AF334" s="69"/>
      <c r="AG334" s="69"/>
      <c r="AH334" s="69"/>
      <c r="AI334" s="69"/>
      <c r="AJ334" s="69"/>
      <c r="AK334" s="69">
        <v>2.07</v>
      </c>
      <c r="AL334" s="69"/>
      <c r="AM334" s="69">
        <v>4.42</v>
      </c>
      <c r="AN334" s="69">
        <v>36.589999999999996</v>
      </c>
      <c r="AO334" s="69"/>
      <c r="AP334" s="69"/>
      <c r="AQ334" s="69"/>
      <c r="AR334" s="69"/>
      <c r="AS334" s="69"/>
      <c r="AT334" s="69"/>
      <c r="AU334" s="69">
        <v>2.16</v>
      </c>
      <c r="AV334" s="69"/>
      <c r="AW334" s="69">
        <v>4.599999999999999</v>
      </c>
      <c r="AX334" s="69">
        <v>38.12</v>
      </c>
      <c r="AY334" s="69"/>
      <c r="CA334" s="69">
        <v>0</v>
      </c>
      <c r="CB334" s="69">
        <v>0</v>
      </c>
      <c r="CC334" s="69">
        <v>0</v>
      </c>
      <c r="CD334" s="69">
        <v>0</v>
      </c>
      <c r="CE334" s="69">
        <v>432</v>
      </c>
      <c r="CF334" s="69">
        <v>1195.062</v>
      </c>
      <c r="CG334" s="69">
        <v>0</v>
      </c>
      <c r="CH334" s="69">
        <v>1627.062</v>
      </c>
      <c r="CI334" s="69">
        <v>1627.062</v>
      </c>
      <c r="CJ334" s="69"/>
      <c r="CK334" s="71">
        <v>1561.0965</v>
      </c>
      <c r="CL334" s="69"/>
      <c r="CM334" s="72">
        <f>IF((CK334-CL334)=0,0,(CI334-CJ334)/(CK334-CL334)*100)</f>
        <v>104.22558759179846</v>
      </c>
      <c r="CO334" s="69">
        <v>105</v>
      </c>
      <c r="CP334" s="69" t="s">
        <v>43</v>
      </c>
      <c r="CQ334" s="69">
        <v>105</v>
      </c>
      <c r="CR334" s="69">
        <v>2.5</v>
      </c>
      <c r="CS334" s="69">
        <v>107.5</v>
      </c>
      <c r="CV334" s="69">
        <v>343.79844666666673</v>
      </c>
      <c r="CW334" s="69"/>
      <c r="CX334" s="69">
        <v>358.2003066666667</v>
      </c>
      <c r="CY334" s="69"/>
      <c r="CZ334" s="69">
        <v>343.79844666666673</v>
      </c>
      <c r="DA334" s="69"/>
      <c r="DB334" s="69">
        <v>358.2003066666667</v>
      </c>
      <c r="DC334" s="69"/>
    </row>
    <row r="335" spans="1:107" s="70" customFormat="1" ht="26.25" customHeight="1">
      <c r="A335" s="1"/>
      <c r="B335" s="27"/>
      <c r="C335" s="59" t="s">
        <v>38</v>
      </c>
      <c r="D335" s="60">
        <f>ROW(C335)-13</f>
        <v>322</v>
      </c>
      <c r="E335" s="61" t="s">
        <v>56</v>
      </c>
      <c r="F335" s="61" t="s">
        <v>760</v>
      </c>
      <c r="G335" s="61" t="s">
        <v>761</v>
      </c>
      <c r="H335" s="61">
        <v>23</v>
      </c>
      <c r="I335" s="62" t="s">
        <v>755</v>
      </c>
      <c r="J335" s="63">
        <v>3</v>
      </c>
      <c r="K335" s="64">
        <v>2521.0108999999998</v>
      </c>
      <c r="L335" s="65">
        <v>103.48758636670858</v>
      </c>
      <c r="M335" s="66"/>
      <c r="N335" s="67">
        <v>103.48758636670858</v>
      </c>
      <c r="O335" s="67">
        <v>101.63660654642617</v>
      </c>
      <c r="P335" s="67">
        <v>102.78925619834712</v>
      </c>
      <c r="Q335" s="67">
        <v>0</v>
      </c>
      <c r="R335" s="67">
        <v>0</v>
      </c>
      <c r="S335" s="67">
        <v>104.05405405405406</v>
      </c>
      <c r="T335" s="67">
        <v>104.18147034708936</v>
      </c>
      <c r="U335" s="67">
        <v>0</v>
      </c>
      <c r="V335" s="68">
        <v>104.01054990132579</v>
      </c>
      <c r="W335" s="66"/>
      <c r="X335" s="67">
        <v>104.01054990132579</v>
      </c>
      <c r="Y335" s="67">
        <v>103.03259847455857</v>
      </c>
      <c r="Z335" s="67">
        <v>102.78925619834712</v>
      </c>
      <c r="AA335" s="67">
        <v>0</v>
      </c>
      <c r="AB335" s="67">
        <v>0</v>
      </c>
      <c r="AC335" s="67">
        <v>104.05405405405406</v>
      </c>
      <c r="AD335" s="67">
        <v>104.07296390505762</v>
      </c>
      <c r="AE335" s="67">
        <v>0</v>
      </c>
      <c r="AF335" s="69"/>
      <c r="AG335" s="69">
        <v>40.298947368421054</v>
      </c>
      <c r="AH335" s="69">
        <v>38.72</v>
      </c>
      <c r="AI335" s="69"/>
      <c r="AJ335" s="69"/>
      <c r="AK335" s="69">
        <v>2.96</v>
      </c>
      <c r="AL335" s="69"/>
      <c r="AM335" s="69">
        <v>4.419999999999999</v>
      </c>
      <c r="AN335" s="69">
        <v>36.59</v>
      </c>
      <c r="AO335" s="69"/>
      <c r="AP335" s="69"/>
      <c r="AQ335" s="69">
        <v>41.52105263157895</v>
      </c>
      <c r="AR335" s="69">
        <v>39.8</v>
      </c>
      <c r="AS335" s="69"/>
      <c r="AT335" s="69"/>
      <c r="AU335" s="69">
        <v>3.0799999999999996</v>
      </c>
      <c r="AV335" s="69"/>
      <c r="AW335" s="69">
        <v>4.6</v>
      </c>
      <c r="AX335" s="69">
        <v>38.120000000000005</v>
      </c>
      <c r="AY335" s="69"/>
      <c r="CA335" s="69">
        <v>238.26689999999996</v>
      </c>
      <c r="CB335" s="69">
        <v>779.682</v>
      </c>
      <c r="CC335" s="69">
        <v>0</v>
      </c>
      <c r="CD335" s="69">
        <v>0</v>
      </c>
      <c r="CE335" s="69">
        <v>308</v>
      </c>
      <c r="CF335" s="69">
        <v>1195.062</v>
      </c>
      <c r="CG335" s="69">
        <v>0</v>
      </c>
      <c r="CH335" s="69">
        <v>2521.0108999999998</v>
      </c>
      <c r="CI335" s="69">
        <v>2521.0108999999998</v>
      </c>
      <c r="CJ335" s="69"/>
      <c r="CK335" s="71">
        <v>2436.0515</v>
      </c>
      <c r="CL335" s="69"/>
      <c r="CM335" s="72">
        <f>IF((CK335-CL335)=0,0,(CI335-CJ335)/(CK335-CL335)*100)</f>
        <v>103.48758636670858</v>
      </c>
      <c r="CO335" s="69">
        <v>105</v>
      </c>
      <c r="CP335" s="69" t="s">
        <v>43</v>
      </c>
      <c r="CQ335" s="69">
        <v>105</v>
      </c>
      <c r="CR335" s="69">
        <v>2.5</v>
      </c>
      <c r="CS335" s="69">
        <v>107.5</v>
      </c>
      <c r="CV335" s="69">
        <v>5749.273994166668</v>
      </c>
      <c r="CW335" s="69"/>
      <c r="CX335" s="69">
        <v>5979.851496666668</v>
      </c>
      <c r="CY335" s="69"/>
      <c r="CZ335" s="69">
        <v>5749.273994166668</v>
      </c>
      <c r="DA335" s="69"/>
      <c r="DB335" s="69">
        <v>5979.851496666668</v>
      </c>
      <c r="DC335" s="69"/>
    </row>
    <row r="336" spans="1:107" s="70" customFormat="1" ht="26.25" customHeight="1">
      <c r="A336" s="1"/>
      <c r="B336" s="27"/>
      <c r="C336" s="59" t="s">
        <v>38</v>
      </c>
      <c r="D336" s="60">
        <f>ROW(C336)-13</f>
        <v>323</v>
      </c>
      <c r="E336" s="61" t="s">
        <v>56</v>
      </c>
      <c r="F336" s="61" t="s">
        <v>762</v>
      </c>
      <c r="G336" s="61" t="s">
        <v>763</v>
      </c>
      <c r="H336" s="61">
        <v>23</v>
      </c>
      <c r="I336" s="62" t="s">
        <v>755</v>
      </c>
      <c r="J336" s="63">
        <v>3</v>
      </c>
      <c r="K336" s="64">
        <v>2346.18</v>
      </c>
      <c r="L336" s="65">
        <v>104.49277792512237</v>
      </c>
      <c r="M336" s="66"/>
      <c r="N336" s="67">
        <v>104.49277792512237</v>
      </c>
      <c r="O336" s="67">
        <v>112.51601879538657</v>
      </c>
      <c r="P336" s="67">
        <v>0</v>
      </c>
      <c r="Q336" s="67">
        <v>0</v>
      </c>
      <c r="R336" s="67">
        <v>0</v>
      </c>
      <c r="S336" s="67">
        <v>104.34782608695652</v>
      </c>
      <c r="T336" s="67">
        <v>104.18147034708936</v>
      </c>
      <c r="U336" s="67">
        <v>0</v>
      </c>
      <c r="V336" s="68">
        <v>104.67701893593619</v>
      </c>
      <c r="W336" s="66"/>
      <c r="X336" s="67">
        <v>104.67701893593619</v>
      </c>
      <c r="Y336" s="67">
        <v>112.5160187953866</v>
      </c>
      <c r="Z336" s="67">
        <v>0</v>
      </c>
      <c r="AA336" s="67">
        <v>0</v>
      </c>
      <c r="AB336" s="67">
        <v>0</v>
      </c>
      <c r="AC336" s="67">
        <v>104.34782608695654</v>
      </c>
      <c r="AD336" s="67">
        <v>104.18147034708933</v>
      </c>
      <c r="AE336" s="67">
        <v>0</v>
      </c>
      <c r="AF336" s="69"/>
      <c r="AG336" s="69">
        <v>23.41</v>
      </c>
      <c r="AH336" s="69"/>
      <c r="AI336" s="69"/>
      <c r="AJ336" s="69"/>
      <c r="AK336" s="69">
        <v>2.07</v>
      </c>
      <c r="AL336" s="69"/>
      <c r="AM336" s="69"/>
      <c r="AN336" s="69">
        <v>36.589999999999996</v>
      </c>
      <c r="AO336" s="69"/>
      <c r="AP336" s="69"/>
      <c r="AQ336" s="69">
        <v>26.34</v>
      </c>
      <c r="AR336" s="69"/>
      <c r="AS336" s="69"/>
      <c r="AT336" s="69"/>
      <c r="AU336" s="69">
        <v>2.1600000000000006</v>
      </c>
      <c r="AV336" s="69"/>
      <c r="AW336" s="69"/>
      <c r="AX336" s="69">
        <v>38.12</v>
      </c>
      <c r="AY336" s="69"/>
      <c r="CA336" s="69">
        <v>71.118</v>
      </c>
      <c r="CB336" s="69">
        <v>0</v>
      </c>
      <c r="CC336" s="69">
        <v>0</v>
      </c>
      <c r="CD336" s="69">
        <v>0</v>
      </c>
      <c r="CE336" s="69">
        <v>1080</v>
      </c>
      <c r="CF336" s="69">
        <v>1195.062</v>
      </c>
      <c r="CG336" s="69">
        <v>0</v>
      </c>
      <c r="CH336" s="69">
        <v>2346.18</v>
      </c>
      <c r="CI336" s="69">
        <v>2346.18</v>
      </c>
      <c r="CJ336" s="69"/>
      <c r="CK336" s="71">
        <v>2245.3035</v>
      </c>
      <c r="CL336" s="69"/>
      <c r="CM336" s="72">
        <f>IF((CK336-CL336)=0,0,(CI336-CJ336)/(CK336-CL336)*100)</f>
        <v>104.49277792512237</v>
      </c>
      <c r="CO336" s="69">
        <v>105</v>
      </c>
      <c r="CP336" s="69" t="s">
        <v>43</v>
      </c>
      <c r="CQ336" s="69">
        <v>105</v>
      </c>
      <c r="CR336" s="69">
        <v>2.5</v>
      </c>
      <c r="CS336" s="69">
        <v>107.5</v>
      </c>
      <c r="CV336" s="69">
        <v>298.609054</v>
      </c>
      <c r="CW336" s="69"/>
      <c r="CX336" s="69">
        <v>312.57505599999996</v>
      </c>
      <c r="CY336" s="69"/>
      <c r="CZ336" s="69">
        <v>298.609054</v>
      </c>
      <c r="DA336" s="69"/>
      <c r="DB336" s="69">
        <v>312.57505599999996</v>
      </c>
      <c r="DC336" s="69"/>
    </row>
    <row r="337" spans="1:107" s="70" customFormat="1" ht="26.25" customHeight="1">
      <c r="A337" s="1"/>
      <c r="B337" s="27"/>
      <c r="C337" s="59" t="s">
        <v>38</v>
      </c>
      <c r="D337" s="60">
        <f>ROW(C337)-13</f>
        <v>324</v>
      </c>
      <c r="E337" s="61" t="s">
        <v>56</v>
      </c>
      <c r="F337" s="61" t="s">
        <v>764</v>
      </c>
      <c r="G337" s="61" t="s">
        <v>765</v>
      </c>
      <c r="H337" s="61">
        <v>23</v>
      </c>
      <c r="I337" s="62" t="s">
        <v>755</v>
      </c>
      <c r="J337" s="63">
        <v>3</v>
      </c>
      <c r="K337" s="64">
        <v>4898.404</v>
      </c>
      <c r="L337" s="65">
        <v>103.98880291331449</v>
      </c>
      <c r="M337" s="66"/>
      <c r="N337" s="67">
        <v>103.98880291331449</v>
      </c>
      <c r="O337" s="67">
        <v>98.67442612350469</v>
      </c>
      <c r="P337" s="67">
        <v>0</v>
      </c>
      <c r="Q337" s="67">
        <v>0</v>
      </c>
      <c r="R337" s="67">
        <v>0</v>
      </c>
      <c r="S337" s="67">
        <v>104.34782608695654</v>
      </c>
      <c r="T337" s="67">
        <v>104.07239819004526</v>
      </c>
      <c r="U337" s="67">
        <v>0</v>
      </c>
      <c r="V337" s="68">
        <v>104.2026354300087</v>
      </c>
      <c r="W337" s="66"/>
      <c r="X337" s="67">
        <v>104.2026354300087</v>
      </c>
      <c r="Y337" s="67">
        <v>98.67442612350469</v>
      </c>
      <c r="Z337" s="67">
        <v>0</v>
      </c>
      <c r="AA337" s="67">
        <v>0</v>
      </c>
      <c r="AB337" s="67">
        <v>0</v>
      </c>
      <c r="AC337" s="67">
        <v>104.34782608695652</v>
      </c>
      <c r="AD337" s="67">
        <v>104.12587756629648</v>
      </c>
      <c r="AE337" s="67">
        <v>0</v>
      </c>
      <c r="AF337" s="69"/>
      <c r="AG337" s="69">
        <v>30.929999999999996</v>
      </c>
      <c r="AH337" s="69"/>
      <c r="AI337" s="69"/>
      <c r="AJ337" s="69"/>
      <c r="AK337" s="69">
        <v>2.0700000000000003</v>
      </c>
      <c r="AL337" s="69"/>
      <c r="AM337" s="69">
        <v>4.419999999999999</v>
      </c>
      <c r="AN337" s="69">
        <v>36.589999999999996</v>
      </c>
      <c r="AO337" s="69"/>
      <c r="AP337" s="69"/>
      <c r="AQ337" s="69">
        <v>30.52</v>
      </c>
      <c r="AR337" s="69"/>
      <c r="AS337" s="69"/>
      <c r="AT337" s="69"/>
      <c r="AU337" s="69">
        <v>2.16</v>
      </c>
      <c r="AV337" s="69"/>
      <c r="AW337" s="69">
        <v>4.599999999999999</v>
      </c>
      <c r="AX337" s="69">
        <v>38.12</v>
      </c>
      <c r="AY337" s="69"/>
      <c r="CA337" s="69">
        <v>82.404</v>
      </c>
      <c r="CB337" s="69">
        <v>0</v>
      </c>
      <c r="CC337" s="69">
        <v>0</v>
      </c>
      <c r="CD337" s="69">
        <v>0</v>
      </c>
      <c r="CE337" s="69">
        <v>216</v>
      </c>
      <c r="CF337" s="69">
        <v>4600</v>
      </c>
      <c r="CG337" s="69">
        <v>0</v>
      </c>
      <c r="CH337" s="69">
        <v>4898.404</v>
      </c>
      <c r="CI337" s="69">
        <v>4898.404</v>
      </c>
      <c r="CJ337" s="69"/>
      <c r="CK337" s="71">
        <v>4710.511</v>
      </c>
      <c r="CL337" s="69"/>
      <c r="CM337" s="72">
        <f>IF((CK337-CL337)=0,0,(CI337-CJ337)/(CK337-CL337)*100)</f>
        <v>103.98880291331449</v>
      </c>
      <c r="CO337" s="69">
        <v>105</v>
      </c>
      <c r="CP337" s="69" t="s">
        <v>43</v>
      </c>
      <c r="CQ337" s="69">
        <v>105</v>
      </c>
      <c r="CR337" s="69">
        <v>2.5</v>
      </c>
      <c r="CS337" s="69">
        <v>107.5</v>
      </c>
      <c r="CV337" s="69">
        <v>732.4802380000001</v>
      </c>
      <c r="CW337" s="69"/>
      <c r="CX337" s="69">
        <v>763.263712</v>
      </c>
      <c r="CY337" s="69"/>
      <c r="CZ337" s="69">
        <v>732.4802380000001</v>
      </c>
      <c r="DA337" s="69"/>
      <c r="DB337" s="69">
        <v>763.263712</v>
      </c>
      <c r="DC337" s="69"/>
    </row>
    <row r="338" spans="1:107" s="70" customFormat="1" ht="26.25" customHeight="1">
      <c r="A338" s="1"/>
      <c r="B338" s="27"/>
      <c r="C338" s="59" t="s">
        <v>38</v>
      </c>
      <c r="D338" s="60">
        <f>ROW(C338)-13</f>
        <v>325</v>
      </c>
      <c r="E338" s="61" t="s">
        <v>56</v>
      </c>
      <c r="F338" s="61" t="s">
        <v>766</v>
      </c>
      <c r="G338" s="61" t="s">
        <v>767</v>
      </c>
      <c r="H338" s="61">
        <v>23</v>
      </c>
      <c r="I338" s="62" t="s">
        <v>755</v>
      </c>
      <c r="J338" s="63">
        <v>3</v>
      </c>
      <c r="K338" s="64">
        <v>1411.062</v>
      </c>
      <c r="L338" s="65">
        <v>104.20690105911947</v>
      </c>
      <c r="M338" s="66"/>
      <c r="N338" s="67">
        <v>104.20690105911947</v>
      </c>
      <c r="O338" s="67">
        <v>0</v>
      </c>
      <c r="P338" s="67">
        <v>0</v>
      </c>
      <c r="Q338" s="67">
        <v>0</v>
      </c>
      <c r="R338" s="67">
        <v>0</v>
      </c>
      <c r="S338" s="67">
        <v>104.34782608695654</v>
      </c>
      <c r="T338" s="67">
        <v>104.18147034708936</v>
      </c>
      <c r="U338" s="67">
        <v>0</v>
      </c>
      <c r="V338" s="68">
        <v>104.23113409485279</v>
      </c>
      <c r="W338" s="66"/>
      <c r="X338" s="67">
        <v>104.23113409485279</v>
      </c>
      <c r="Y338" s="67">
        <v>0</v>
      </c>
      <c r="Z338" s="67">
        <v>0</v>
      </c>
      <c r="AA338" s="67">
        <v>0</v>
      </c>
      <c r="AB338" s="67">
        <v>0</v>
      </c>
      <c r="AC338" s="67">
        <v>104.34782608695654</v>
      </c>
      <c r="AD338" s="67">
        <v>104.18147034708936</v>
      </c>
      <c r="AE338" s="67">
        <v>0</v>
      </c>
      <c r="AF338" s="69"/>
      <c r="AG338" s="69"/>
      <c r="AH338" s="69"/>
      <c r="AI338" s="69"/>
      <c r="AJ338" s="69"/>
      <c r="AK338" s="69">
        <v>2.07</v>
      </c>
      <c r="AL338" s="69"/>
      <c r="AM338" s="69"/>
      <c r="AN338" s="69">
        <v>36.589999999999996</v>
      </c>
      <c r="AO338" s="69"/>
      <c r="AP338" s="69"/>
      <c r="AQ338" s="69"/>
      <c r="AR338" s="69"/>
      <c r="AS338" s="69"/>
      <c r="AT338" s="69"/>
      <c r="AU338" s="69">
        <v>2.16</v>
      </c>
      <c r="AV338" s="69"/>
      <c r="AW338" s="69"/>
      <c r="AX338" s="69">
        <v>38.12</v>
      </c>
      <c r="AY338" s="69"/>
      <c r="CA338" s="69">
        <v>0</v>
      </c>
      <c r="CB338" s="69">
        <v>0</v>
      </c>
      <c r="CC338" s="69">
        <v>0</v>
      </c>
      <c r="CD338" s="69">
        <v>0</v>
      </c>
      <c r="CE338" s="69">
        <v>216</v>
      </c>
      <c r="CF338" s="69">
        <v>1195.062</v>
      </c>
      <c r="CG338" s="69">
        <v>0</v>
      </c>
      <c r="CH338" s="69">
        <v>1411.062</v>
      </c>
      <c r="CI338" s="69">
        <v>1411.062</v>
      </c>
      <c r="CJ338" s="69"/>
      <c r="CK338" s="71">
        <v>1354.0965</v>
      </c>
      <c r="CL338" s="69"/>
      <c r="CM338" s="72">
        <f>IF((CK338-CL338)=0,0,(CI338-CJ338)/(CK338-CL338)*100)</f>
        <v>104.20690105911947</v>
      </c>
      <c r="CO338" s="69">
        <v>105</v>
      </c>
      <c r="CP338" s="69" t="s">
        <v>43</v>
      </c>
      <c r="CQ338" s="69">
        <v>105</v>
      </c>
      <c r="CR338" s="69">
        <v>2.5</v>
      </c>
      <c r="CS338" s="69">
        <v>107.5</v>
      </c>
      <c r="CV338" s="69">
        <v>256.1965600000001</v>
      </c>
      <c r="CW338" s="69"/>
      <c r="CX338" s="69">
        <v>267.0365800000001</v>
      </c>
      <c r="CY338" s="69"/>
      <c r="CZ338" s="69">
        <v>256.1965600000001</v>
      </c>
      <c r="DA338" s="69"/>
      <c r="DB338" s="69">
        <v>267.0365800000001</v>
      </c>
      <c r="DC338" s="69"/>
    </row>
    <row r="339" spans="1:107" s="70" customFormat="1" ht="26.25" customHeight="1">
      <c r="A339" s="1"/>
      <c r="B339" s="27"/>
      <c r="C339" s="59" t="s">
        <v>38</v>
      </c>
      <c r="D339" s="60">
        <f>ROW(C339)-13</f>
        <v>326</v>
      </c>
      <c r="E339" s="61" t="s">
        <v>56</v>
      </c>
      <c r="F339" s="61" t="s">
        <v>768</v>
      </c>
      <c r="G339" s="61" t="s">
        <v>769</v>
      </c>
      <c r="H339" s="61">
        <v>23</v>
      </c>
      <c r="I339" s="62" t="s">
        <v>755</v>
      </c>
      <c r="J339" s="63">
        <v>3</v>
      </c>
      <c r="K339" s="64">
        <v>2287.562</v>
      </c>
      <c r="L339" s="65">
        <v>104.23610900682654</v>
      </c>
      <c r="M339" s="66"/>
      <c r="N339" s="67">
        <v>104.23610900682654</v>
      </c>
      <c r="O339" s="67">
        <v>0</v>
      </c>
      <c r="P339" s="67">
        <v>0</v>
      </c>
      <c r="Q339" s="67">
        <v>0</v>
      </c>
      <c r="R339" s="67">
        <v>0</v>
      </c>
      <c r="S339" s="67">
        <v>104.34782608695652</v>
      </c>
      <c r="T339" s="67">
        <v>104.18147034708936</v>
      </c>
      <c r="U339" s="67">
        <v>100</v>
      </c>
      <c r="V339" s="68">
        <v>103.18105368139814</v>
      </c>
      <c r="W339" s="66"/>
      <c r="X339" s="67">
        <v>103.18105368139814</v>
      </c>
      <c r="Y339" s="67">
        <v>0</v>
      </c>
      <c r="Z339" s="67">
        <v>0</v>
      </c>
      <c r="AA339" s="67">
        <v>0</v>
      </c>
      <c r="AB339" s="67">
        <v>0</v>
      </c>
      <c r="AC339" s="67">
        <v>104.34782608695652</v>
      </c>
      <c r="AD339" s="67">
        <v>104.1063815107822</v>
      </c>
      <c r="AE339" s="67">
        <v>100</v>
      </c>
      <c r="AF339" s="69"/>
      <c r="AG339" s="69"/>
      <c r="AH339" s="69"/>
      <c r="AI339" s="69"/>
      <c r="AJ339" s="69"/>
      <c r="AK339" s="69">
        <v>2.0700000000000003</v>
      </c>
      <c r="AL339" s="69"/>
      <c r="AM339" s="69">
        <v>4.419999999999999</v>
      </c>
      <c r="AN339" s="69">
        <v>36.59</v>
      </c>
      <c r="AO339" s="69">
        <v>625</v>
      </c>
      <c r="AP339" s="69"/>
      <c r="AQ339" s="69"/>
      <c r="AR339" s="69"/>
      <c r="AS339" s="69"/>
      <c r="AT339" s="69"/>
      <c r="AU339" s="69">
        <v>2.16</v>
      </c>
      <c r="AV339" s="69"/>
      <c r="AW339" s="69">
        <v>4.6</v>
      </c>
      <c r="AX339" s="69">
        <v>38.120000000000005</v>
      </c>
      <c r="AY339" s="69">
        <v>625</v>
      </c>
      <c r="CA339" s="69">
        <v>0</v>
      </c>
      <c r="CB339" s="69">
        <v>0</v>
      </c>
      <c r="CC339" s="69">
        <v>0</v>
      </c>
      <c r="CD339" s="69">
        <v>0</v>
      </c>
      <c r="CE339" s="69">
        <v>1080</v>
      </c>
      <c r="CF339" s="69">
        <v>1195.062</v>
      </c>
      <c r="CG339" s="69">
        <v>12.5</v>
      </c>
      <c r="CH339" s="69">
        <v>2287.562</v>
      </c>
      <c r="CI339" s="69">
        <v>2287.562</v>
      </c>
      <c r="CJ339" s="69"/>
      <c r="CK339" s="71">
        <v>2194.5965</v>
      </c>
      <c r="CL339" s="69"/>
      <c r="CM339" s="72">
        <f>IF((CK339-CL339)=0,0,(CI339-CJ339)/(CK339-CL339)*100)</f>
        <v>104.23610900682654</v>
      </c>
      <c r="CO339" s="69">
        <v>105</v>
      </c>
      <c r="CP339" s="69" t="s">
        <v>43</v>
      </c>
      <c r="CQ339" s="69">
        <v>105</v>
      </c>
      <c r="CR339" s="69">
        <v>2.5</v>
      </c>
      <c r="CS339" s="69">
        <v>107.5</v>
      </c>
      <c r="CV339" s="69">
        <v>318.1670764999999</v>
      </c>
      <c r="CW339" s="69"/>
      <c r="CX339" s="69">
        <v>328.28814199999994</v>
      </c>
      <c r="CY339" s="69"/>
      <c r="CZ339" s="69">
        <v>318.1670764999999</v>
      </c>
      <c r="DA339" s="69"/>
      <c r="DB339" s="69">
        <v>328.28814199999994</v>
      </c>
      <c r="DC339" s="69"/>
    </row>
    <row r="340" spans="1:107" s="70" customFormat="1" ht="26.25" customHeight="1">
      <c r="A340" s="1"/>
      <c r="B340" s="27"/>
      <c r="C340" s="59" t="s">
        <v>38</v>
      </c>
      <c r="D340" s="60">
        <f>ROW(C340)-13</f>
        <v>327</v>
      </c>
      <c r="E340" s="61" t="s">
        <v>56</v>
      </c>
      <c r="F340" s="61" t="s">
        <v>770</v>
      </c>
      <c r="G340" s="61" t="s">
        <v>771</v>
      </c>
      <c r="H340" s="61">
        <v>23</v>
      </c>
      <c r="I340" s="62" t="s">
        <v>755</v>
      </c>
      <c r="J340" s="63">
        <v>3</v>
      </c>
      <c r="K340" s="64">
        <v>1411.062</v>
      </c>
      <c r="L340" s="65">
        <v>104.20690105911947</v>
      </c>
      <c r="M340" s="66"/>
      <c r="N340" s="67">
        <v>104.20690105911947</v>
      </c>
      <c r="O340" s="67">
        <v>0</v>
      </c>
      <c r="P340" s="67">
        <v>0</v>
      </c>
      <c r="Q340" s="67">
        <v>0</v>
      </c>
      <c r="R340" s="67">
        <v>0</v>
      </c>
      <c r="S340" s="67">
        <v>104.34782608695654</v>
      </c>
      <c r="T340" s="67">
        <v>104.18147034708936</v>
      </c>
      <c r="U340" s="67">
        <v>0</v>
      </c>
      <c r="V340" s="68">
        <v>104.23159317962525</v>
      </c>
      <c r="W340" s="66"/>
      <c r="X340" s="67">
        <v>104.23159317962525</v>
      </c>
      <c r="Y340" s="67">
        <v>0</v>
      </c>
      <c r="Z340" s="67">
        <v>0</v>
      </c>
      <c r="AA340" s="67">
        <v>0</v>
      </c>
      <c r="AB340" s="67">
        <v>0</v>
      </c>
      <c r="AC340" s="67">
        <v>104.34782608695654</v>
      </c>
      <c r="AD340" s="67">
        <v>104.18147034708933</v>
      </c>
      <c r="AE340" s="67">
        <v>0</v>
      </c>
      <c r="AF340" s="69"/>
      <c r="AG340" s="69"/>
      <c r="AH340" s="69"/>
      <c r="AI340" s="69"/>
      <c r="AJ340" s="69"/>
      <c r="AK340" s="69">
        <v>2.07</v>
      </c>
      <c r="AL340" s="69"/>
      <c r="AM340" s="69"/>
      <c r="AN340" s="69">
        <v>36.589999999999996</v>
      </c>
      <c r="AO340" s="69"/>
      <c r="AP340" s="69"/>
      <c r="AQ340" s="69"/>
      <c r="AR340" s="69"/>
      <c r="AS340" s="69"/>
      <c r="AT340" s="69"/>
      <c r="AU340" s="69">
        <v>2.16</v>
      </c>
      <c r="AV340" s="69"/>
      <c r="AW340" s="69"/>
      <c r="AX340" s="69">
        <v>38.12</v>
      </c>
      <c r="AY340" s="69"/>
      <c r="CA340" s="69">
        <v>0</v>
      </c>
      <c r="CB340" s="69">
        <v>0</v>
      </c>
      <c r="CC340" s="69">
        <v>0</v>
      </c>
      <c r="CD340" s="69">
        <v>0</v>
      </c>
      <c r="CE340" s="69">
        <v>216</v>
      </c>
      <c r="CF340" s="69">
        <v>1195.062</v>
      </c>
      <c r="CG340" s="69">
        <v>0</v>
      </c>
      <c r="CH340" s="69">
        <v>1411.062</v>
      </c>
      <c r="CI340" s="69">
        <v>1411.062</v>
      </c>
      <c r="CJ340" s="69"/>
      <c r="CK340" s="71">
        <v>1354.0965</v>
      </c>
      <c r="CL340" s="69"/>
      <c r="CM340" s="72">
        <f>IF((CK340-CL340)=0,0,(CI340-CJ340)/(CK340-CL340)*100)</f>
        <v>104.20690105911947</v>
      </c>
      <c r="CO340" s="69">
        <v>105</v>
      </c>
      <c r="CP340" s="69" t="s">
        <v>43</v>
      </c>
      <c r="CQ340" s="69">
        <v>105</v>
      </c>
      <c r="CR340" s="69">
        <v>2.5</v>
      </c>
      <c r="CS340" s="69">
        <v>107.5</v>
      </c>
      <c r="CV340" s="69">
        <v>136.81300999999993</v>
      </c>
      <c r="CW340" s="69"/>
      <c r="CX340" s="69">
        <v>142.60237999999993</v>
      </c>
      <c r="CY340" s="69"/>
      <c r="CZ340" s="69">
        <v>136.81300999999993</v>
      </c>
      <c r="DA340" s="69"/>
      <c r="DB340" s="69">
        <v>142.60237999999993</v>
      </c>
      <c r="DC340" s="69"/>
    </row>
    <row r="341" spans="1:107" s="70" customFormat="1" ht="26.25" customHeight="1">
      <c r="A341" s="1"/>
      <c r="B341" s="27"/>
      <c r="C341" s="59" t="s">
        <v>38</v>
      </c>
      <c r="D341" s="60">
        <f>ROW(C341)-13</f>
        <v>328</v>
      </c>
      <c r="E341" s="61" t="s">
        <v>56</v>
      </c>
      <c r="F341" s="61" t="s">
        <v>772</v>
      </c>
      <c r="G341" s="61" t="s">
        <v>773</v>
      </c>
      <c r="H341" s="61">
        <v>23</v>
      </c>
      <c r="I341" s="62" t="s">
        <v>755</v>
      </c>
      <c r="J341" s="63">
        <v>3</v>
      </c>
      <c r="K341" s="64">
        <v>1786.062</v>
      </c>
      <c r="L341" s="65">
        <v>103.29452404767461</v>
      </c>
      <c r="M341" s="66"/>
      <c r="N341" s="67">
        <v>103.29452404767461</v>
      </c>
      <c r="O341" s="67">
        <v>0</v>
      </c>
      <c r="P341" s="67">
        <v>0</v>
      </c>
      <c r="Q341" s="67">
        <v>0</v>
      </c>
      <c r="R341" s="67">
        <v>0</v>
      </c>
      <c r="S341" s="67">
        <v>104.34782608695654</v>
      </c>
      <c r="T341" s="67">
        <v>104.18147034708936</v>
      </c>
      <c r="U341" s="67">
        <v>100</v>
      </c>
      <c r="V341" s="68">
        <v>101.48787221355914</v>
      </c>
      <c r="W341" s="66"/>
      <c r="X341" s="67">
        <v>101.48787221355914</v>
      </c>
      <c r="Y341" s="67">
        <v>0</v>
      </c>
      <c r="Z341" s="67">
        <v>0</v>
      </c>
      <c r="AA341" s="67">
        <v>0</v>
      </c>
      <c r="AB341" s="67">
        <v>0</v>
      </c>
      <c r="AC341" s="67">
        <v>104.34782608695652</v>
      </c>
      <c r="AD341" s="67">
        <v>104.1396892198122</v>
      </c>
      <c r="AE341" s="67">
        <v>100</v>
      </c>
      <c r="AF341" s="69"/>
      <c r="AG341" s="69"/>
      <c r="AH341" s="69"/>
      <c r="AI341" s="69"/>
      <c r="AJ341" s="69"/>
      <c r="AK341" s="69">
        <v>2.07</v>
      </c>
      <c r="AL341" s="69"/>
      <c r="AM341" s="69">
        <v>4.42</v>
      </c>
      <c r="AN341" s="69">
        <v>36.59</v>
      </c>
      <c r="AO341" s="69">
        <v>625</v>
      </c>
      <c r="AP341" s="69"/>
      <c r="AQ341" s="69"/>
      <c r="AR341" s="69"/>
      <c r="AS341" s="69"/>
      <c r="AT341" s="69"/>
      <c r="AU341" s="69">
        <v>2.16</v>
      </c>
      <c r="AV341" s="69"/>
      <c r="AW341" s="69">
        <v>4.6</v>
      </c>
      <c r="AX341" s="69">
        <v>38.12</v>
      </c>
      <c r="AY341" s="69">
        <v>625</v>
      </c>
      <c r="CA341" s="69">
        <v>0</v>
      </c>
      <c r="CB341" s="69">
        <v>0</v>
      </c>
      <c r="CC341" s="69">
        <v>0</v>
      </c>
      <c r="CD341" s="69">
        <v>0</v>
      </c>
      <c r="CE341" s="69">
        <v>216</v>
      </c>
      <c r="CF341" s="69">
        <v>1195.062</v>
      </c>
      <c r="CG341" s="69">
        <v>375</v>
      </c>
      <c r="CH341" s="69">
        <v>1786.062</v>
      </c>
      <c r="CI341" s="69">
        <v>1786.062</v>
      </c>
      <c r="CJ341" s="69"/>
      <c r="CK341" s="71">
        <v>1729.0965</v>
      </c>
      <c r="CL341" s="69"/>
      <c r="CM341" s="72">
        <f>IF((CK341-CL341)=0,0,(CI341-CJ341)/(CK341-CL341)*100)</f>
        <v>103.29452404767461</v>
      </c>
      <c r="CO341" s="69">
        <v>105</v>
      </c>
      <c r="CP341" s="69" t="s">
        <v>43</v>
      </c>
      <c r="CQ341" s="69">
        <v>105</v>
      </c>
      <c r="CR341" s="69">
        <v>2.5</v>
      </c>
      <c r="CS341" s="69">
        <v>107.5</v>
      </c>
      <c r="CV341" s="69">
        <v>464.14389200000005</v>
      </c>
      <c r="CW341" s="69"/>
      <c r="CX341" s="69">
        <v>471.04976000000005</v>
      </c>
      <c r="CY341" s="69"/>
      <c r="CZ341" s="69">
        <v>464.14389200000005</v>
      </c>
      <c r="DA341" s="69"/>
      <c r="DB341" s="69">
        <v>471.04976000000005</v>
      </c>
      <c r="DC341" s="69"/>
    </row>
    <row r="342" spans="1:107" s="70" customFormat="1" ht="26.25" customHeight="1">
      <c r="A342" s="1"/>
      <c r="B342" s="27"/>
      <c r="C342" s="59" t="s">
        <v>38</v>
      </c>
      <c r="D342" s="60">
        <f>ROW(C342)-13</f>
        <v>329</v>
      </c>
      <c r="E342" s="61" t="s">
        <v>56</v>
      </c>
      <c r="F342" s="61" t="s">
        <v>774</v>
      </c>
      <c r="G342" s="61" t="s">
        <v>775</v>
      </c>
      <c r="H342" s="61">
        <v>23</v>
      </c>
      <c r="I342" s="62" t="s">
        <v>755</v>
      </c>
      <c r="J342" s="63">
        <v>3</v>
      </c>
      <c r="K342" s="64">
        <v>1735.062</v>
      </c>
      <c r="L342" s="65">
        <v>104.23318804286804</v>
      </c>
      <c r="M342" s="66"/>
      <c r="N342" s="67">
        <v>104.23318804286804</v>
      </c>
      <c r="O342" s="67">
        <v>0</v>
      </c>
      <c r="P342" s="67">
        <v>0</v>
      </c>
      <c r="Q342" s="67">
        <v>0</v>
      </c>
      <c r="R342" s="67">
        <v>0</v>
      </c>
      <c r="S342" s="67">
        <v>104.34782608695652</v>
      </c>
      <c r="T342" s="67">
        <v>104.18147034708936</v>
      </c>
      <c r="U342" s="67">
        <v>0</v>
      </c>
      <c r="V342" s="68">
        <v>104.22340669743524</v>
      </c>
      <c r="W342" s="66"/>
      <c r="X342" s="67">
        <v>104.22340669743524</v>
      </c>
      <c r="Y342" s="67">
        <v>104.1666666666667</v>
      </c>
      <c r="Z342" s="67">
        <v>0</v>
      </c>
      <c r="AA342" s="67">
        <v>0</v>
      </c>
      <c r="AB342" s="67">
        <v>0</v>
      </c>
      <c r="AC342" s="67">
        <v>104.34782608695654</v>
      </c>
      <c r="AD342" s="67">
        <v>104.18147034708937</v>
      </c>
      <c r="AE342" s="67">
        <v>0</v>
      </c>
      <c r="AF342" s="69"/>
      <c r="AG342" s="69">
        <v>23.999999999999996</v>
      </c>
      <c r="AH342" s="69"/>
      <c r="AI342" s="69"/>
      <c r="AJ342" s="69"/>
      <c r="AK342" s="69">
        <v>2.07</v>
      </c>
      <c r="AL342" s="69"/>
      <c r="AM342" s="69"/>
      <c r="AN342" s="69">
        <v>36.589999999999996</v>
      </c>
      <c r="AO342" s="69"/>
      <c r="AP342" s="69"/>
      <c r="AQ342" s="69">
        <v>25</v>
      </c>
      <c r="AR342" s="69"/>
      <c r="AS342" s="69"/>
      <c r="AT342" s="69"/>
      <c r="AU342" s="69">
        <v>2.16</v>
      </c>
      <c r="AV342" s="69"/>
      <c r="AW342" s="69"/>
      <c r="AX342" s="69">
        <v>38.120000000000005</v>
      </c>
      <c r="AY342" s="69"/>
      <c r="CA342" s="69">
        <v>0</v>
      </c>
      <c r="CB342" s="69">
        <v>0</v>
      </c>
      <c r="CC342" s="69">
        <v>0</v>
      </c>
      <c r="CD342" s="69">
        <v>0</v>
      </c>
      <c r="CE342" s="69">
        <v>540</v>
      </c>
      <c r="CF342" s="69">
        <v>1195.062</v>
      </c>
      <c r="CG342" s="69">
        <v>0</v>
      </c>
      <c r="CH342" s="69">
        <v>1735.062</v>
      </c>
      <c r="CI342" s="69">
        <v>1735.062</v>
      </c>
      <c r="CJ342" s="69"/>
      <c r="CK342" s="71">
        <v>1664.5965</v>
      </c>
      <c r="CL342" s="69"/>
      <c r="CM342" s="72">
        <f>IF((CK342-CL342)=0,0,(CI342-CJ342)/(CK342-CL342)*100)</f>
        <v>104.23318804286804</v>
      </c>
      <c r="CO342" s="69">
        <v>105</v>
      </c>
      <c r="CP342" s="69" t="s">
        <v>43</v>
      </c>
      <c r="CQ342" s="69">
        <v>105</v>
      </c>
      <c r="CR342" s="69">
        <v>2.5</v>
      </c>
      <c r="CS342" s="69">
        <v>107.5</v>
      </c>
      <c r="CV342" s="69">
        <v>272.9125164999999</v>
      </c>
      <c r="CW342" s="69"/>
      <c r="CX342" s="69">
        <v>284.438722</v>
      </c>
      <c r="CY342" s="69"/>
      <c r="CZ342" s="69">
        <v>272.9125164999999</v>
      </c>
      <c r="DA342" s="69"/>
      <c r="DB342" s="69">
        <v>284.438722</v>
      </c>
      <c r="DC342" s="69"/>
    </row>
    <row r="343" spans="1:107" s="70" customFormat="1" ht="26.25" customHeight="1">
      <c r="A343" s="1"/>
      <c r="B343" s="27"/>
      <c r="C343" s="59" t="s">
        <v>38</v>
      </c>
      <c r="D343" s="60">
        <f>ROW(C343)-13</f>
        <v>330</v>
      </c>
      <c r="E343" s="61" t="s">
        <v>56</v>
      </c>
      <c r="F343" s="61" t="s">
        <v>776</v>
      </c>
      <c r="G343" s="61" t="s">
        <v>777</v>
      </c>
      <c r="H343" s="61">
        <v>23</v>
      </c>
      <c r="I343" s="62" t="s">
        <v>755</v>
      </c>
      <c r="J343" s="63">
        <v>3</v>
      </c>
      <c r="K343" s="64">
        <v>1411.062</v>
      </c>
      <c r="L343" s="65">
        <v>104.20690105911947</v>
      </c>
      <c r="M343" s="66"/>
      <c r="N343" s="67">
        <v>104.20690105911947</v>
      </c>
      <c r="O343" s="67">
        <v>0</v>
      </c>
      <c r="P343" s="67">
        <v>0</v>
      </c>
      <c r="Q343" s="67">
        <v>0</v>
      </c>
      <c r="R343" s="67">
        <v>0</v>
      </c>
      <c r="S343" s="67">
        <v>104.34782608695654</v>
      </c>
      <c r="T343" s="67">
        <v>104.18147034708936</v>
      </c>
      <c r="U343" s="67">
        <v>0</v>
      </c>
      <c r="V343" s="68">
        <v>102.86423853132641</v>
      </c>
      <c r="W343" s="66"/>
      <c r="X343" s="67">
        <v>102.86423853132641</v>
      </c>
      <c r="Y343" s="67">
        <v>0</v>
      </c>
      <c r="Z343" s="67">
        <v>0</v>
      </c>
      <c r="AA343" s="67">
        <v>0</v>
      </c>
      <c r="AB343" s="67">
        <v>0</v>
      </c>
      <c r="AC343" s="67">
        <v>104.34782608695654</v>
      </c>
      <c r="AD343" s="67">
        <v>104.18147034708936</v>
      </c>
      <c r="AE343" s="67">
        <v>100</v>
      </c>
      <c r="AF343" s="69"/>
      <c r="AG343" s="69"/>
      <c r="AH343" s="69"/>
      <c r="AI343" s="69"/>
      <c r="AJ343" s="69"/>
      <c r="AK343" s="69">
        <v>2.07</v>
      </c>
      <c r="AL343" s="69"/>
      <c r="AM343" s="69"/>
      <c r="AN343" s="69">
        <v>36.589999999999996</v>
      </c>
      <c r="AO343" s="69">
        <v>625</v>
      </c>
      <c r="AP343" s="69"/>
      <c r="AQ343" s="69"/>
      <c r="AR343" s="69"/>
      <c r="AS343" s="69"/>
      <c r="AT343" s="69"/>
      <c r="AU343" s="69">
        <v>2.16</v>
      </c>
      <c r="AV343" s="69"/>
      <c r="AW343" s="69"/>
      <c r="AX343" s="69">
        <v>38.12</v>
      </c>
      <c r="AY343" s="69">
        <v>625</v>
      </c>
      <c r="CA343" s="69">
        <v>0</v>
      </c>
      <c r="CB343" s="69">
        <v>0</v>
      </c>
      <c r="CC343" s="69">
        <v>0</v>
      </c>
      <c r="CD343" s="69">
        <v>0</v>
      </c>
      <c r="CE343" s="69">
        <v>216</v>
      </c>
      <c r="CF343" s="69">
        <v>1195.062</v>
      </c>
      <c r="CG343" s="69">
        <v>0</v>
      </c>
      <c r="CH343" s="69">
        <v>1411.062</v>
      </c>
      <c r="CI343" s="69">
        <v>1411.062</v>
      </c>
      <c r="CJ343" s="69"/>
      <c r="CK343" s="71">
        <v>1354.0965</v>
      </c>
      <c r="CL343" s="69"/>
      <c r="CM343" s="72">
        <f>IF((CK343-CL343)=0,0,(CI343-CJ343)/(CK343-CL343)*100)</f>
        <v>104.20690105911947</v>
      </c>
      <c r="CO343" s="69">
        <v>105</v>
      </c>
      <c r="CP343" s="69" t="s">
        <v>43</v>
      </c>
      <c r="CQ343" s="69">
        <v>105</v>
      </c>
      <c r="CR343" s="69">
        <v>2.5</v>
      </c>
      <c r="CS343" s="69">
        <v>107.5</v>
      </c>
      <c r="CV343" s="69">
        <v>239.98525</v>
      </c>
      <c r="CW343" s="69"/>
      <c r="CX343" s="69">
        <v>246.85899999999998</v>
      </c>
      <c r="CY343" s="69"/>
      <c r="CZ343" s="69">
        <v>239.98525</v>
      </c>
      <c r="DA343" s="69"/>
      <c r="DB343" s="69">
        <v>246.85899999999998</v>
      </c>
      <c r="DC343" s="69"/>
    </row>
    <row r="344" spans="1:107" s="70" customFormat="1" ht="26.25" customHeight="1">
      <c r="A344" s="1"/>
      <c r="B344" s="27"/>
      <c r="C344" s="59" t="s">
        <v>38</v>
      </c>
      <c r="D344" s="60">
        <f>ROW(C344)-13</f>
        <v>331</v>
      </c>
      <c r="E344" s="61" t="s">
        <v>56</v>
      </c>
      <c r="F344" s="61" t="s">
        <v>778</v>
      </c>
      <c r="G344" s="61" t="s">
        <v>779</v>
      </c>
      <c r="H344" s="61">
        <v>23</v>
      </c>
      <c r="I344" s="62" t="s">
        <v>755</v>
      </c>
      <c r="J344" s="63">
        <v>3</v>
      </c>
      <c r="K344" s="64">
        <v>2305.032</v>
      </c>
      <c r="L344" s="65">
        <v>104.25100761383612</v>
      </c>
      <c r="M344" s="66"/>
      <c r="N344" s="67">
        <v>104.25100761383612</v>
      </c>
      <c r="O344" s="67">
        <v>103.54477611940298</v>
      </c>
      <c r="P344" s="67">
        <v>0</v>
      </c>
      <c r="Q344" s="67">
        <v>0</v>
      </c>
      <c r="R344" s="67">
        <v>0</v>
      </c>
      <c r="S344" s="67">
        <v>104.34782608695652</v>
      </c>
      <c r="T344" s="67">
        <v>104.18147034708936</v>
      </c>
      <c r="U344" s="67">
        <v>0</v>
      </c>
      <c r="V344" s="68">
        <v>104.24621276914183</v>
      </c>
      <c r="W344" s="66"/>
      <c r="X344" s="67">
        <v>104.24621276914183</v>
      </c>
      <c r="Y344" s="67">
        <v>103.54477611940295</v>
      </c>
      <c r="Z344" s="67">
        <v>0</v>
      </c>
      <c r="AA344" s="67">
        <v>0</v>
      </c>
      <c r="AB344" s="67">
        <v>0</v>
      </c>
      <c r="AC344" s="67">
        <v>104.34782608695654</v>
      </c>
      <c r="AD344" s="67">
        <v>104.18147034708936</v>
      </c>
      <c r="AE344" s="67">
        <v>0</v>
      </c>
      <c r="AF344" s="69"/>
      <c r="AG344" s="69">
        <v>10.72</v>
      </c>
      <c r="AH344" s="69"/>
      <c r="AI344" s="69"/>
      <c r="AJ344" s="69"/>
      <c r="AK344" s="69">
        <v>2.07</v>
      </c>
      <c r="AL344" s="69"/>
      <c r="AM344" s="69"/>
      <c r="AN344" s="69">
        <v>36.59</v>
      </c>
      <c r="AO344" s="69"/>
      <c r="AP344" s="69"/>
      <c r="AQ344" s="69">
        <v>11.099999999999998</v>
      </c>
      <c r="AR344" s="69"/>
      <c r="AS344" s="69"/>
      <c r="AT344" s="69"/>
      <c r="AU344" s="69">
        <v>2.16</v>
      </c>
      <c r="AV344" s="69"/>
      <c r="AW344" s="69"/>
      <c r="AX344" s="69">
        <v>38.120000000000005</v>
      </c>
      <c r="AY344" s="69"/>
      <c r="CA344" s="69">
        <v>29.97</v>
      </c>
      <c r="CB344" s="69">
        <v>0</v>
      </c>
      <c r="CC344" s="69">
        <v>0</v>
      </c>
      <c r="CD344" s="69">
        <v>0</v>
      </c>
      <c r="CE344" s="69">
        <v>1080</v>
      </c>
      <c r="CF344" s="69">
        <v>1195.062</v>
      </c>
      <c r="CG344" s="69">
        <v>0</v>
      </c>
      <c r="CH344" s="69">
        <v>2305.032</v>
      </c>
      <c r="CI344" s="69">
        <v>2305.032</v>
      </c>
      <c r="CJ344" s="69"/>
      <c r="CK344" s="71">
        <v>2211.0405</v>
      </c>
      <c r="CL344" s="69"/>
      <c r="CM344" s="72">
        <f>IF((CK344-CL344)=0,0,(CI344-CJ344)/(CK344-CL344)*100)</f>
        <v>104.25100761383612</v>
      </c>
      <c r="CO344" s="69">
        <v>105</v>
      </c>
      <c r="CP344" s="69" t="s">
        <v>43</v>
      </c>
      <c r="CQ344" s="69">
        <v>105</v>
      </c>
      <c r="CR344" s="69">
        <v>2.5</v>
      </c>
      <c r="CS344" s="69">
        <v>107.5</v>
      </c>
      <c r="CV344" s="69">
        <v>159.19292950000002</v>
      </c>
      <c r="CW344" s="69"/>
      <c r="CX344" s="69">
        <v>165.9526</v>
      </c>
      <c r="CY344" s="69"/>
      <c r="CZ344" s="69">
        <v>159.19292950000002</v>
      </c>
      <c r="DA344" s="69"/>
      <c r="DB344" s="69">
        <v>165.9526</v>
      </c>
      <c r="DC344" s="69"/>
    </row>
    <row r="345" spans="1:107" s="70" customFormat="1" ht="26.25" customHeight="1">
      <c r="A345" s="1"/>
      <c r="B345" s="27"/>
      <c r="C345" s="59" t="s">
        <v>38</v>
      </c>
      <c r="D345" s="60">
        <f>ROW(C345)-13</f>
        <v>332</v>
      </c>
      <c r="E345" s="61" t="s">
        <v>56</v>
      </c>
      <c r="F345" s="61" t="s">
        <v>780</v>
      </c>
      <c r="G345" s="61" t="s">
        <v>781</v>
      </c>
      <c r="H345" s="61">
        <v>23</v>
      </c>
      <c r="I345" s="62" t="s">
        <v>755</v>
      </c>
      <c r="J345" s="63">
        <v>3</v>
      </c>
      <c r="K345" s="64">
        <v>168.76000000000002</v>
      </c>
      <c r="L345" s="65">
        <v>104.3635284223025</v>
      </c>
      <c r="M345" s="66"/>
      <c r="N345" s="67">
        <v>104.3635284223025</v>
      </c>
      <c r="O345" s="67">
        <v>104.41767068273091</v>
      </c>
      <c r="P345" s="67">
        <v>0</v>
      </c>
      <c r="Q345" s="67">
        <v>0</v>
      </c>
      <c r="R345" s="67">
        <v>0</v>
      </c>
      <c r="S345" s="67">
        <v>104.34782608695654</v>
      </c>
      <c r="T345" s="67">
        <v>104.07239819004523</v>
      </c>
      <c r="U345" s="67">
        <v>0</v>
      </c>
      <c r="V345" s="68">
        <v>104.16689417218217</v>
      </c>
      <c r="W345" s="66"/>
      <c r="X345" s="67">
        <v>104.16689417218217</v>
      </c>
      <c r="Y345" s="67">
        <v>104.41767068273091</v>
      </c>
      <c r="Z345" s="67">
        <v>104.68223905723903</v>
      </c>
      <c r="AA345" s="67">
        <v>0</v>
      </c>
      <c r="AB345" s="67">
        <v>0</v>
      </c>
      <c r="AC345" s="67">
        <v>104.34782608695654</v>
      </c>
      <c r="AD345" s="67">
        <v>104.09179983760754</v>
      </c>
      <c r="AE345" s="67">
        <v>0</v>
      </c>
      <c r="AF345" s="69"/>
      <c r="AG345" s="69">
        <v>19.920000000000005</v>
      </c>
      <c r="AH345" s="69">
        <v>95.04000000000002</v>
      </c>
      <c r="AI345" s="69"/>
      <c r="AJ345" s="69"/>
      <c r="AK345" s="69">
        <v>2.0700000000000003</v>
      </c>
      <c r="AL345" s="69"/>
      <c r="AM345" s="69">
        <v>4.42</v>
      </c>
      <c r="AN345" s="69">
        <v>36.589999999999996</v>
      </c>
      <c r="AO345" s="69"/>
      <c r="AP345" s="69"/>
      <c r="AQ345" s="69">
        <v>20.8</v>
      </c>
      <c r="AR345" s="69">
        <v>99.48999999999998</v>
      </c>
      <c r="AS345" s="69"/>
      <c r="AT345" s="69"/>
      <c r="AU345" s="69">
        <v>2.16</v>
      </c>
      <c r="AV345" s="69"/>
      <c r="AW345" s="69">
        <v>4.599999999999999</v>
      </c>
      <c r="AX345" s="69">
        <v>38.12</v>
      </c>
      <c r="AY345" s="69"/>
      <c r="CA345" s="69">
        <v>56.16000000000001</v>
      </c>
      <c r="CB345" s="69">
        <v>0</v>
      </c>
      <c r="CC345" s="69">
        <v>0</v>
      </c>
      <c r="CD345" s="69">
        <v>0</v>
      </c>
      <c r="CE345" s="69">
        <v>108</v>
      </c>
      <c r="CF345" s="69">
        <v>4.6</v>
      </c>
      <c r="CG345" s="69">
        <v>0</v>
      </c>
      <c r="CH345" s="69">
        <v>168.76000000000002</v>
      </c>
      <c r="CI345" s="69">
        <v>168.76000000000002</v>
      </c>
      <c r="CJ345" s="69"/>
      <c r="CK345" s="71">
        <v>161.70399999999998</v>
      </c>
      <c r="CL345" s="69"/>
      <c r="CM345" s="72">
        <f>IF((CK345-CL345)=0,0,(CI345-CJ345)/(CK345-CL345)*100)</f>
        <v>104.3635284223025</v>
      </c>
      <c r="CO345" s="69">
        <v>105</v>
      </c>
      <c r="CP345" s="69" t="s">
        <v>43</v>
      </c>
      <c r="CQ345" s="69">
        <v>105</v>
      </c>
      <c r="CR345" s="69">
        <v>2.5</v>
      </c>
      <c r="CS345" s="69">
        <v>107.5</v>
      </c>
      <c r="CV345" s="69">
        <v>705.385829</v>
      </c>
      <c r="CW345" s="69"/>
      <c r="CX345" s="69">
        <v>734.7785099999999</v>
      </c>
      <c r="CY345" s="69"/>
      <c r="CZ345" s="69">
        <v>705.385829</v>
      </c>
      <c r="DA345" s="69"/>
      <c r="DB345" s="69">
        <v>734.7785099999999</v>
      </c>
      <c r="DC345" s="69"/>
    </row>
    <row r="346" spans="1:107" s="70" customFormat="1" ht="26.25" customHeight="1">
      <c r="A346" s="1"/>
      <c r="B346" s="27"/>
      <c r="C346" s="59" t="s">
        <v>38</v>
      </c>
      <c r="D346" s="60">
        <f>ROW(C346)-13</f>
        <v>333</v>
      </c>
      <c r="E346" s="61" t="s">
        <v>56</v>
      </c>
      <c r="F346" s="61" t="s">
        <v>782</v>
      </c>
      <c r="G346" s="61" t="s">
        <v>783</v>
      </c>
      <c r="H346" s="61">
        <v>23</v>
      </c>
      <c r="I346" s="62" t="s">
        <v>755</v>
      </c>
      <c r="J346" s="63">
        <v>3</v>
      </c>
      <c r="K346" s="64">
        <v>2275.062</v>
      </c>
      <c r="L346" s="65">
        <v>104.26037528587759</v>
      </c>
      <c r="M346" s="66"/>
      <c r="N346" s="67">
        <v>104.26037528587759</v>
      </c>
      <c r="O346" s="67">
        <v>0</v>
      </c>
      <c r="P346" s="67">
        <v>0</v>
      </c>
      <c r="Q346" s="67">
        <v>0</v>
      </c>
      <c r="R346" s="67">
        <v>0</v>
      </c>
      <c r="S346" s="67">
        <v>104.34782608695652</v>
      </c>
      <c r="T346" s="67">
        <v>104.18147034708936</v>
      </c>
      <c r="U346" s="67">
        <v>0</v>
      </c>
      <c r="V346" s="68">
        <v>103.40544219186381</v>
      </c>
      <c r="W346" s="66"/>
      <c r="X346" s="67">
        <v>103.40544219186381</v>
      </c>
      <c r="Y346" s="67">
        <v>90.55813953488374</v>
      </c>
      <c r="Z346" s="67">
        <v>0</v>
      </c>
      <c r="AA346" s="67">
        <v>0</v>
      </c>
      <c r="AB346" s="67">
        <v>0</v>
      </c>
      <c r="AC346" s="67">
        <v>104.34782608695656</v>
      </c>
      <c r="AD346" s="67">
        <v>104.09716540381643</v>
      </c>
      <c r="AE346" s="67">
        <v>0</v>
      </c>
      <c r="AF346" s="69"/>
      <c r="AG346" s="69">
        <v>43</v>
      </c>
      <c r="AH346" s="69"/>
      <c r="AI346" s="69"/>
      <c r="AJ346" s="69"/>
      <c r="AK346" s="69">
        <v>2.07</v>
      </c>
      <c r="AL346" s="69"/>
      <c r="AM346" s="69">
        <v>4.42</v>
      </c>
      <c r="AN346" s="69">
        <v>36.589999999999996</v>
      </c>
      <c r="AO346" s="69"/>
      <c r="AP346" s="69"/>
      <c r="AQ346" s="69">
        <v>38.940000000000005</v>
      </c>
      <c r="AR346" s="69"/>
      <c r="AS346" s="69"/>
      <c r="AT346" s="69"/>
      <c r="AU346" s="69">
        <v>2.1600000000000006</v>
      </c>
      <c r="AV346" s="69"/>
      <c r="AW346" s="69">
        <v>4.6</v>
      </c>
      <c r="AX346" s="69">
        <v>38.120000000000005</v>
      </c>
      <c r="AY346" s="69"/>
      <c r="CA346" s="69">
        <v>0</v>
      </c>
      <c r="CB346" s="69">
        <v>0</v>
      </c>
      <c r="CC346" s="69">
        <v>0</v>
      </c>
      <c r="CD346" s="69">
        <v>0</v>
      </c>
      <c r="CE346" s="69">
        <v>1080</v>
      </c>
      <c r="CF346" s="69">
        <v>1195.062</v>
      </c>
      <c r="CG346" s="69">
        <v>0</v>
      </c>
      <c r="CH346" s="69">
        <v>2275.062</v>
      </c>
      <c r="CI346" s="69">
        <v>2275.062</v>
      </c>
      <c r="CJ346" s="69"/>
      <c r="CK346" s="71">
        <v>2182.0965</v>
      </c>
      <c r="CL346" s="69"/>
      <c r="CM346" s="72">
        <f>IF((CK346-CL346)=0,0,(CI346-CJ346)/(CK346-CL346)*100)</f>
        <v>104.26037528587759</v>
      </c>
      <c r="CO346" s="69">
        <v>105</v>
      </c>
      <c r="CP346" s="69" t="s">
        <v>43</v>
      </c>
      <c r="CQ346" s="69">
        <v>105</v>
      </c>
      <c r="CR346" s="69">
        <v>2.5</v>
      </c>
      <c r="CS346" s="69">
        <v>107.5</v>
      </c>
      <c r="CV346" s="69">
        <v>808.2814198333331</v>
      </c>
      <c r="CW346" s="69"/>
      <c r="CX346" s="69">
        <v>835.8069763333332</v>
      </c>
      <c r="CY346" s="69"/>
      <c r="CZ346" s="69">
        <v>808.2814198333331</v>
      </c>
      <c r="DA346" s="69"/>
      <c r="DB346" s="69">
        <v>835.8069763333332</v>
      </c>
      <c r="DC346" s="69"/>
    </row>
    <row r="347" spans="1:97" ht="0.75" customHeight="1">
      <c r="A347" s="1"/>
      <c r="B347" s="27"/>
      <c r="C347" s="14"/>
      <c r="D347" s="74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  <c r="AJ347" s="75"/>
      <c r="AK347" s="75"/>
      <c r="AL347" s="75"/>
      <c r="AM347" s="75"/>
      <c r="AN347" s="75"/>
      <c r="AO347" s="76"/>
      <c r="AP347" s="58"/>
      <c r="AQ347" s="75"/>
      <c r="AR347" s="75"/>
      <c r="AS347" s="75"/>
      <c r="AT347" s="75"/>
      <c r="AU347" s="75"/>
      <c r="AV347" s="75"/>
      <c r="AW347" s="75"/>
      <c r="AX347" s="75"/>
      <c r="AY347" s="76"/>
      <c r="CA347" s="75"/>
      <c r="CB347" s="75"/>
      <c r="CC347" s="75"/>
      <c r="CD347" s="75"/>
      <c r="CE347" s="75"/>
      <c r="CF347" s="75"/>
      <c r="CG347" s="75"/>
      <c r="CH347" s="75"/>
      <c r="CI347" s="75"/>
      <c r="CJ347" s="75"/>
      <c r="CK347" s="75"/>
      <c r="CL347" s="75"/>
      <c r="CM347" s="75"/>
      <c r="CO347" s="74"/>
      <c r="CP347" s="75"/>
      <c r="CQ347" s="75"/>
      <c r="CR347" s="75"/>
      <c r="CS347" s="76"/>
    </row>
    <row r="348" spans="31:96" ht="15">
      <c r="AE348" s="21"/>
      <c r="AF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O348" s="78"/>
      <c r="CP348" s="21"/>
      <c r="CQ348" s="21"/>
      <c r="CR348" s="21"/>
    </row>
    <row r="349" ht="15">
      <c r="CM349" s="80"/>
    </row>
    <row r="352" spans="9:24" ht="15"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9:24" ht="15"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9:24" ht="15"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9:24" ht="15"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9:24" ht="11.25" customHeight="1"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9:24" ht="15"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9:24" ht="15"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9:24" ht="15"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9:24" ht="15"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9:24" ht="15"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9:24" ht="15"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9:24" ht="15"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9:24" ht="15"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9:24" ht="15"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9:24" ht="15"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9:24" ht="15"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9:24" ht="15"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</sheetData>
  <sheetProtection/>
  <mergeCells count="66">
    <mergeCell ref="AU11:AU12"/>
    <mergeCell ref="AV11:AV12"/>
    <mergeCell ref="AW11:AW12"/>
    <mergeCell ref="AX11:AX12"/>
    <mergeCell ref="AY11:AY12"/>
    <mergeCell ref="D8:V8"/>
    <mergeCell ref="AN11:AN12"/>
    <mergeCell ref="AO11:AO12"/>
    <mergeCell ref="AQ11:AQ12"/>
    <mergeCell ref="AR11:AR12"/>
    <mergeCell ref="AS11:AS12"/>
    <mergeCell ref="AT11:AT12"/>
    <mergeCell ref="AH11:AH12"/>
    <mergeCell ref="AI11:AI12"/>
    <mergeCell ref="AJ11:AJ12"/>
    <mergeCell ref="AK11:AK12"/>
    <mergeCell ref="AL11:AL12"/>
    <mergeCell ref="AM11:AM12"/>
    <mergeCell ref="AA11:AA12"/>
    <mergeCell ref="AB11:AB12"/>
    <mergeCell ref="AC11:AC12"/>
    <mergeCell ref="AD11:AD12"/>
    <mergeCell ref="AE11:AE12"/>
    <mergeCell ref="AG11:AG12"/>
    <mergeCell ref="R11:R12"/>
    <mergeCell ref="S11:S12"/>
    <mergeCell ref="T11:T12"/>
    <mergeCell ref="U11:U12"/>
    <mergeCell ref="Y11:Y12"/>
    <mergeCell ref="Z11:Z12"/>
    <mergeCell ref="CS9:CS12"/>
    <mergeCell ref="L10:L12"/>
    <mergeCell ref="M10:M12"/>
    <mergeCell ref="N10:N12"/>
    <mergeCell ref="O10:U10"/>
    <mergeCell ref="V10:V12"/>
    <mergeCell ref="W10:W12"/>
    <mergeCell ref="X10:X12"/>
    <mergeCell ref="Y10:AE10"/>
    <mergeCell ref="AG10:AO10"/>
    <mergeCell ref="CA9:CH11"/>
    <mergeCell ref="CI9:CM11"/>
    <mergeCell ref="CO9:CO12"/>
    <mergeCell ref="CP9:CP12"/>
    <mergeCell ref="CQ9:CQ12"/>
    <mergeCell ref="CR9:CR12"/>
    <mergeCell ref="I9:I12"/>
    <mergeCell ref="J9:J12"/>
    <mergeCell ref="K9:K12"/>
    <mergeCell ref="L9:U9"/>
    <mergeCell ref="V9:AE9"/>
    <mergeCell ref="AG9:AY9"/>
    <mergeCell ref="AQ10:AY10"/>
    <mergeCell ref="O11:O12"/>
    <mergeCell ref="P11:P12"/>
    <mergeCell ref="Q11:Q12"/>
    <mergeCell ref="D2:AY2"/>
    <mergeCell ref="D4:E4"/>
    <mergeCell ref="G4:I4"/>
    <mergeCell ref="D6:E6"/>
    <mergeCell ref="H6:I6"/>
    <mergeCell ref="D9:D12"/>
    <mergeCell ref="E9:E12"/>
    <mergeCell ref="F9:F12"/>
    <mergeCell ref="G9:G12"/>
    <mergeCell ref="H9:H12"/>
  </mergeCells>
  <hyperlinks>
    <hyperlink ref="C15" location="'modKU_RATIO'!A1" tooltip="Обновить" display="Q"/>
    <hyperlink ref="C16" location="'modKU_RATIO'!A1" tooltip="Обновить" display="Q"/>
    <hyperlink ref="C17" location="'modKU_RATIO'!A1" tooltip="Обновить" display="Q"/>
    <hyperlink ref="C18" location="'modKU_RATIO'!A1" tooltip="Обновить" display="Q"/>
    <hyperlink ref="C19" location="'modKU_RATIO'!A1" tooltip="Обновить" display="Q"/>
    <hyperlink ref="C20" location="'modKU_RATIO'!A1" tooltip="Обновить" display="Q"/>
    <hyperlink ref="C21" location="'modKU_RATIO'!A1" tooltip="Обновить" display="Q"/>
    <hyperlink ref="C22" location="'modKU_RATIO'!A1" tooltip="Обновить" display="Q"/>
    <hyperlink ref="C23" location="'modKU_RATIO'!A1" tooltip="Обновить" display="Q"/>
    <hyperlink ref="C24" location="'modKU_RATIO'!A1" tooltip="Обновить" display="Q"/>
    <hyperlink ref="C25" location="'modKU_RATIO'!A1" tooltip="Обновить" display="Q"/>
    <hyperlink ref="C26" location="'modKU_RATIO'!A1" tooltip="Обновить" display="Q"/>
    <hyperlink ref="C27" location="'modKU_RATIO'!A1" tooltip="Обновить" display="Q"/>
    <hyperlink ref="C28" location="'modKU_RATIO'!A1" tooltip="Обновить" display="Q"/>
    <hyperlink ref="C29" location="'modKU_RATIO'!A1" tooltip="Обновить" display="Q"/>
    <hyperlink ref="C30" location="'modKU_RATIO'!A1" tooltip="Обновить" display="Q"/>
    <hyperlink ref="C31" location="'modKU_RATIO'!A1" tooltip="Обновить" display="Q"/>
    <hyperlink ref="C32" location="'modKU_RATIO'!A1" tooltip="Обновить" display="Q"/>
    <hyperlink ref="C33" location="'modKU_RATIO'!A1" tooltip="Обновить" display="Q"/>
    <hyperlink ref="C34" location="'modKU_RATIO'!A1" tooltip="Обновить" display="Q"/>
    <hyperlink ref="C35" location="'modKU_RATIO'!A1" tooltip="Обновить" display="Q"/>
    <hyperlink ref="C36" location="'modKU_RATIO'!A1" tooltip="Обновить" display="Q"/>
    <hyperlink ref="C37" location="'modKU_RATIO'!A1" tooltip="Обновить" display="Q"/>
    <hyperlink ref="C38" location="'modKU_RATIO'!A1" tooltip="Обновить" display="Q"/>
    <hyperlink ref="C39" location="'modKU_RATIO'!A1" tooltip="Обновить" display="Q"/>
    <hyperlink ref="C40" location="'modKU_RATIO'!A1" tooltip="Обновить" display="Q"/>
    <hyperlink ref="C41" location="'modKU_RATIO'!A1" tooltip="Обновить" display="Q"/>
    <hyperlink ref="C42" location="'modKU_RATIO'!A1" tooltip="Обновить" display="Q"/>
    <hyperlink ref="C43" location="'modKU_RATIO'!A1" tooltip="Обновить" display="Q"/>
    <hyperlink ref="C44" location="'modKU_RATIO'!A1" tooltip="Обновить" display="Q"/>
    <hyperlink ref="C45" location="'modKU_RATIO'!A1" tooltip="Обновить" display="Q"/>
    <hyperlink ref="C46" location="'modKU_RATIO'!A1" tooltip="Обновить" display="Q"/>
    <hyperlink ref="C47" location="'modKU_RATIO'!A1" tooltip="Обновить" display="Q"/>
    <hyperlink ref="C48" location="'modKU_RATIO'!A1" tooltip="Обновить" display="Q"/>
    <hyperlink ref="C49" location="'modKU_RATIO'!A1" tooltip="Обновить" display="Q"/>
    <hyperlink ref="C50" location="'modKU_RATIO'!A1" tooltip="Обновить" display="Q"/>
    <hyperlink ref="C51" location="'modKU_RATIO'!A1" tooltip="Обновить" display="Q"/>
    <hyperlink ref="C52" location="'modKU_RATIO'!A1" tooltip="Обновить" display="Q"/>
    <hyperlink ref="C53" location="'modKU_RATIO'!A1" tooltip="Обновить" display="Q"/>
    <hyperlink ref="C54" location="'modKU_RATIO'!A1" tooltip="Обновить" display="Q"/>
    <hyperlink ref="C55" location="'modKU_RATIO'!A1" tooltip="Обновить" display="Q"/>
    <hyperlink ref="C56" location="'modKU_RATIO'!A1" tooltip="Обновить" display="Q"/>
    <hyperlink ref="C57" location="'modKU_RATIO'!A1" tooltip="Обновить" display="Q"/>
    <hyperlink ref="C58" location="'modKU_RATIO'!A1" tooltip="Обновить" display="Q"/>
    <hyperlink ref="C59" location="'modKU_RATIO'!A1" tooltip="Обновить" display="Q"/>
    <hyperlink ref="C60" location="'modKU_RATIO'!A1" tooltip="Обновить" display="Q"/>
    <hyperlink ref="C61" location="'modKU_RATIO'!A1" tooltip="Обновить" display="Q"/>
    <hyperlink ref="C62" location="'modKU_RATIO'!A1" tooltip="Обновить" display="Q"/>
    <hyperlink ref="C63" location="'modKU_RATIO'!A1" tooltip="Обновить" display="Q"/>
    <hyperlink ref="C64" location="'modKU_RATIO'!A1" tooltip="Обновить" display="Q"/>
    <hyperlink ref="C65" location="'modKU_RATIO'!A1" tooltip="Обновить" display="Q"/>
    <hyperlink ref="C66" location="'modKU_RATIO'!A1" tooltip="Обновить" display="Q"/>
    <hyperlink ref="C67" location="'modKU_RATIO'!A1" tooltip="Обновить" display="Q"/>
    <hyperlink ref="C68" location="'modKU_RATIO'!A1" tooltip="Обновить" display="Q"/>
    <hyperlink ref="C69" location="'modKU_RATIO'!A1" tooltip="Обновить" display="Q"/>
    <hyperlink ref="C70" location="'modKU_RATIO'!A1" tooltip="Обновить" display="Q"/>
    <hyperlink ref="C71" location="'modKU_RATIO'!A1" tooltip="Обновить" display="Q"/>
    <hyperlink ref="C72" location="'modKU_RATIO'!A1" tooltip="Обновить" display="Q"/>
    <hyperlink ref="C73" location="'modKU_RATIO'!A1" tooltip="Обновить" display="Q"/>
    <hyperlink ref="C74" location="'modKU_RATIO'!A1" tooltip="Обновить" display="Q"/>
    <hyperlink ref="C75" location="'modKU_RATIO'!A1" tooltip="Обновить" display="Q"/>
    <hyperlink ref="C76" location="'modKU_RATIO'!A1" tooltip="Обновить" display="Q"/>
    <hyperlink ref="C77" location="'modKU_RATIO'!A1" tooltip="Обновить" display="Q"/>
    <hyperlink ref="C78" location="'modKU_RATIO'!A1" tooltip="Обновить" display="Q"/>
    <hyperlink ref="C79" location="'modKU_RATIO'!A1" tooltip="Обновить" display="Q"/>
    <hyperlink ref="C80" location="'modKU_RATIO'!A1" tooltip="Обновить" display="Q"/>
    <hyperlink ref="C81" location="'modKU_RATIO'!A1" tooltip="Обновить" display="Q"/>
    <hyperlink ref="C82" location="'modKU_RATIO'!A1" tooltip="Обновить" display="Q"/>
    <hyperlink ref="C83" location="'modKU_RATIO'!A1" tooltip="Обновить" display="Q"/>
    <hyperlink ref="C84" location="'modKU_RATIO'!A1" tooltip="Обновить" display="Q"/>
    <hyperlink ref="C85" location="'modKU_RATIO'!A1" tooltip="Обновить" display="Q"/>
    <hyperlink ref="C86" location="'modKU_RATIO'!A1" tooltip="Обновить" display="Q"/>
    <hyperlink ref="C87" location="'modKU_RATIO'!A1" tooltip="Обновить" display="Q"/>
    <hyperlink ref="C88" location="'modKU_RATIO'!A1" tooltip="Обновить" display="Q"/>
    <hyperlink ref="C89" location="'modKU_RATIO'!A1" tooltip="Обновить" display="Q"/>
    <hyperlink ref="C90" location="'modKU_RATIO'!A1" tooltip="Обновить" display="Q"/>
    <hyperlink ref="C91" location="'modKU_RATIO'!A1" tooltip="Обновить" display="Q"/>
    <hyperlink ref="C92" location="'modKU_RATIO'!A1" tooltip="Обновить" display="Q"/>
    <hyperlink ref="C93" location="'modKU_RATIO'!A1" tooltip="Обновить" display="Q"/>
    <hyperlink ref="C94" location="'modKU_RATIO'!A1" tooltip="Обновить" display="Q"/>
    <hyperlink ref="C95" location="'modKU_RATIO'!A1" tooltip="Обновить" display="Q"/>
    <hyperlink ref="C96" location="'modKU_RATIO'!A1" tooltip="Обновить" display="Q"/>
    <hyperlink ref="C97" location="'modKU_RATIO'!A1" tooltip="Обновить" display="Q"/>
    <hyperlink ref="C98" location="'modKU_RATIO'!A1" tooltip="Обновить" display="Q"/>
    <hyperlink ref="C99" location="'modKU_RATIO'!A1" tooltip="Обновить" display="Q"/>
    <hyperlink ref="C100" location="'modKU_RATIO'!A1" tooltip="Обновить" display="Q"/>
    <hyperlink ref="C101" location="'modKU_RATIO'!A1" tooltip="Обновить" display="Q"/>
    <hyperlink ref="C102" location="'modKU_RATIO'!A1" tooltip="Обновить" display="Q"/>
    <hyperlink ref="C103" location="'modKU_RATIO'!A1" tooltip="Обновить" display="Q"/>
    <hyperlink ref="C104" location="'modKU_RATIO'!A1" tooltip="Обновить" display="Q"/>
    <hyperlink ref="C105" location="'modKU_RATIO'!A1" tooltip="Обновить" display="Q"/>
    <hyperlink ref="C106" location="'modKU_RATIO'!A1" tooltip="Обновить" display="Q"/>
    <hyperlink ref="C107" location="'modKU_RATIO'!A1" tooltip="Обновить" display="Q"/>
    <hyperlink ref="C108" location="'modKU_RATIO'!A1" tooltip="Обновить" display="Q"/>
    <hyperlink ref="C109" location="'modKU_RATIO'!A1" tooltip="Обновить" display="Q"/>
    <hyperlink ref="C110" location="'modKU_RATIO'!A1" tooltip="Обновить" display="Q"/>
    <hyperlink ref="C111" location="'modKU_RATIO'!A1" tooltip="Обновить" display="Q"/>
    <hyperlink ref="C112" location="'modKU_RATIO'!A1" tooltip="Обновить" display="Q"/>
    <hyperlink ref="C113" location="'modKU_RATIO'!A1" tooltip="Обновить" display="Q"/>
    <hyperlink ref="C114" location="'modKU_RATIO'!A1" tooltip="Обновить" display="Q"/>
    <hyperlink ref="C115" location="'modKU_RATIO'!A1" tooltip="Обновить" display="Q"/>
    <hyperlink ref="C116" location="'modKU_RATIO'!A1" tooltip="Обновить" display="Q"/>
    <hyperlink ref="C117" location="'modKU_RATIO'!A1" tooltip="Обновить" display="Q"/>
    <hyperlink ref="C118" location="'modKU_RATIO'!A1" tooltip="Обновить" display="Q"/>
    <hyperlink ref="C119" location="'modKU_RATIO'!A1" tooltip="Обновить" display="Q"/>
    <hyperlink ref="C120" location="'modKU_RATIO'!A1" tooltip="Обновить" display="Q"/>
    <hyperlink ref="C121" location="'modKU_RATIO'!A1" tooltip="Обновить" display="Q"/>
    <hyperlink ref="C122" location="'modKU_RATIO'!A1" tooltip="Обновить" display="Q"/>
    <hyperlink ref="C123" location="'modKU_RATIO'!A1" tooltip="Обновить" display="Q"/>
    <hyperlink ref="C124" location="'modKU_RATIO'!A1" tooltip="Обновить" display="Q"/>
    <hyperlink ref="C125" location="'modKU_RATIO'!A1" tooltip="Обновить" display="Q"/>
    <hyperlink ref="C126" location="'modKU_RATIO'!A1" tooltip="Обновить" display="Q"/>
    <hyperlink ref="C127" location="'modKU_RATIO'!A1" tooltip="Обновить" display="Q"/>
    <hyperlink ref="C128" location="'modKU_RATIO'!A1" tooltip="Обновить" display="Q"/>
    <hyperlink ref="C129" location="'modKU_RATIO'!A1" tooltip="Обновить" display="Q"/>
    <hyperlink ref="C130" location="'modKU_RATIO'!A1" tooltip="Обновить" display="Q"/>
    <hyperlink ref="C131" location="'modKU_RATIO'!A1" tooltip="Обновить" display="Q"/>
    <hyperlink ref="C132" location="'modKU_RATIO'!A1" tooltip="Обновить" display="Q"/>
    <hyperlink ref="C133" location="'modKU_RATIO'!A1" tooltip="Обновить" display="Q"/>
    <hyperlink ref="C134" location="'modKU_RATIO'!A1" tooltip="Обновить" display="Q"/>
    <hyperlink ref="C135" location="'modKU_RATIO'!A1" tooltip="Обновить" display="Q"/>
    <hyperlink ref="C136" location="'modKU_RATIO'!A1" tooltip="Обновить" display="Q"/>
    <hyperlink ref="C137" location="'modKU_RATIO'!A1" tooltip="Обновить" display="Q"/>
    <hyperlink ref="C138" location="'modKU_RATIO'!A1" tooltip="Обновить" display="Q"/>
    <hyperlink ref="C139" location="'modKU_RATIO'!A1" tooltip="Обновить" display="Q"/>
    <hyperlink ref="C140" location="'modKU_RATIO'!A1" tooltip="Обновить" display="Q"/>
    <hyperlink ref="C141" location="'modKU_RATIO'!A1" tooltip="Обновить" display="Q"/>
    <hyperlink ref="C142" location="'modKU_RATIO'!A1" tooltip="Обновить" display="Q"/>
    <hyperlink ref="C143" location="'modKU_RATIO'!A1" tooltip="Обновить" display="Q"/>
    <hyperlink ref="C144" location="'modKU_RATIO'!A1" tooltip="Обновить" display="Q"/>
    <hyperlink ref="C145" location="'modKU_RATIO'!A1" tooltip="Обновить" display="Q"/>
    <hyperlink ref="C146" location="'modKU_RATIO'!A1" tooltip="Обновить" display="Q"/>
    <hyperlink ref="C147" location="'modKU_RATIO'!A1" tooltip="Обновить" display="Q"/>
    <hyperlink ref="C148" location="'modKU_RATIO'!A1" tooltip="Обновить" display="Q"/>
    <hyperlink ref="C149" location="'modKU_RATIO'!A1" tooltip="Обновить" display="Q"/>
    <hyperlink ref="C150" location="'modKU_RATIO'!A1" tooltip="Обновить" display="Q"/>
    <hyperlink ref="C151" location="'modKU_RATIO'!A1" tooltip="Обновить" display="Q"/>
    <hyperlink ref="C152" location="'modKU_RATIO'!A1" tooltip="Обновить" display="Q"/>
    <hyperlink ref="C153" location="'modKU_RATIO'!A1" tooltip="Обновить" display="Q"/>
    <hyperlink ref="C154" location="'modKU_RATIO'!A1" tooltip="Обновить" display="Q"/>
    <hyperlink ref="C155" location="'modKU_RATIO'!A1" tooltip="Обновить" display="Q"/>
    <hyperlink ref="C156" location="'modKU_RATIO'!A1" tooltip="Обновить" display="Q"/>
    <hyperlink ref="C157" location="'modKU_RATIO'!A1" tooltip="Обновить" display="Q"/>
    <hyperlink ref="C158" location="'modKU_RATIO'!A1" tooltip="Обновить" display="Q"/>
    <hyperlink ref="C159" location="'modKU_RATIO'!A1" tooltip="Обновить" display="Q"/>
    <hyperlink ref="C160" location="'modKU_RATIO'!A1" tooltip="Обновить" display="Q"/>
    <hyperlink ref="C161" location="'modKU_RATIO'!A1" tooltip="Обновить" display="Q"/>
    <hyperlink ref="C162" location="'modKU_RATIO'!A1" tooltip="Обновить" display="Q"/>
    <hyperlink ref="C163" location="'modKU_RATIO'!A1" tooltip="Обновить" display="Q"/>
    <hyperlink ref="C164" location="'modKU_RATIO'!A1" tooltip="Обновить" display="Q"/>
    <hyperlink ref="C165" location="'modKU_RATIO'!A1" tooltip="Обновить" display="Q"/>
    <hyperlink ref="C166" location="'modKU_RATIO'!A1" tooltip="Обновить" display="Q"/>
    <hyperlink ref="C167" location="'modKU_RATIO'!A1" tooltip="Обновить" display="Q"/>
    <hyperlink ref="C168" location="'modKU_RATIO'!A1" tooltip="Обновить" display="Q"/>
    <hyperlink ref="C169" location="'modKU_RATIO'!A1" tooltip="Обновить" display="Q"/>
    <hyperlink ref="C170" location="'modKU_RATIO'!A1" tooltip="Обновить" display="Q"/>
    <hyperlink ref="C171" location="'modKU_RATIO'!A1" tooltip="Обновить" display="Q"/>
    <hyperlink ref="C172" location="'modKU_RATIO'!A1" tooltip="Обновить" display="Q"/>
    <hyperlink ref="C173" location="'modKU_RATIO'!A1" tooltip="Обновить" display="Q"/>
    <hyperlink ref="C174" location="'modKU_RATIO'!A1" tooltip="Обновить" display="Q"/>
    <hyperlink ref="C175" location="'modKU_RATIO'!A1" tooltip="Обновить" display="Q"/>
    <hyperlink ref="C176" location="'modKU_RATIO'!A1" tooltip="Обновить" display="Q"/>
    <hyperlink ref="C177" location="'modKU_RATIO'!A1" tooltip="Обновить" display="Q"/>
    <hyperlink ref="C178" location="'modKU_RATIO'!A1" tooltip="Обновить" display="Q"/>
    <hyperlink ref="C179" location="'modKU_RATIO'!A1" tooltip="Обновить" display="Q"/>
    <hyperlink ref="C180" location="'modKU_RATIO'!A1" tooltip="Обновить" display="Q"/>
    <hyperlink ref="C181" location="'modKU_RATIO'!A1" tooltip="Обновить" display="Q"/>
    <hyperlink ref="C182" location="'modKU_RATIO'!A1" tooltip="Обновить" display="Q"/>
    <hyperlink ref="C183" location="'modKU_RATIO'!A1" tooltip="Обновить" display="Q"/>
    <hyperlink ref="C184" location="'modKU_RATIO'!A1" tooltip="Обновить" display="Q"/>
    <hyperlink ref="C185" location="'modKU_RATIO'!A1" tooltip="Обновить" display="Q"/>
    <hyperlink ref="C186" location="'modKU_RATIO'!A1" tooltip="Обновить" display="Q"/>
    <hyperlink ref="C187" location="'modKU_RATIO'!A1" tooltip="Обновить" display="Q"/>
    <hyperlink ref="C188" location="'modKU_RATIO'!A1" tooltip="Обновить" display="Q"/>
    <hyperlink ref="C189" location="'modKU_RATIO'!A1" tooltip="Обновить" display="Q"/>
    <hyperlink ref="C190" location="'modKU_RATIO'!A1" tooltip="Обновить" display="Q"/>
    <hyperlink ref="C191" location="'modKU_RATIO'!A1" tooltip="Обновить" display="Q"/>
    <hyperlink ref="C192" location="'modKU_RATIO'!A1" tooltip="Обновить" display="Q"/>
    <hyperlink ref="C193" location="'modKU_RATIO'!A1" tooltip="Обновить" display="Q"/>
    <hyperlink ref="C194" location="'modKU_RATIO'!A1" tooltip="Обновить" display="Q"/>
    <hyperlink ref="C195" location="'modKU_RATIO'!A1" tooltip="Обновить" display="Q"/>
    <hyperlink ref="C196" location="'modKU_RATIO'!A1" tooltip="Обновить" display="Q"/>
    <hyperlink ref="C197" location="'modKU_RATIO'!A1" tooltip="Обновить" display="Q"/>
    <hyperlink ref="C198" location="'modKU_RATIO'!A1" tooltip="Обновить" display="Q"/>
    <hyperlink ref="C199" location="'modKU_RATIO'!A1" tooltip="Обновить" display="Q"/>
    <hyperlink ref="C200" location="'modKU_RATIO'!A1" tooltip="Обновить" display="Q"/>
    <hyperlink ref="C201" location="'modKU_RATIO'!A1" tooltip="Обновить" display="Q"/>
    <hyperlink ref="C202" location="'modKU_RATIO'!A1" tooltip="Обновить" display="Q"/>
    <hyperlink ref="C203" location="'modKU_RATIO'!A1" tooltip="Обновить" display="Q"/>
    <hyperlink ref="C204" location="'modKU_RATIO'!A1" tooltip="Обновить" display="Q"/>
    <hyperlink ref="C205" location="'modKU_RATIO'!A1" tooltip="Обновить" display="Q"/>
    <hyperlink ref="C206" location="'modKU_RATIO'!A1" tooltip="Обновить" display="Q"/>
    <hyperlink ref="C207" location="'modKU_RATIO'!A1" tooltip="Обновить" display="Q"/>
    <hyperlink ref="C208" location="'modKU_RATIO'!A1" tooltip="Обновить" display="Q"/>
    <hyperlink ref="C209" location="'modKU_RATIO'!A1" tooltip="Обновить" display="Q"/>
    <hyperlink ref="C210" location="'modKU_RATIO'!A1" tooltip="Обновить" display="Q"/>
    <hyperlink ref="C211" location="'modKU_RATIO'!A1" tooltip="Обновить" display="Q"/>
    <hyperlink ref="C212" location="'modKU_RATIO'!A1" tooltip="Обновить" display="Q"/>
    <hyperlink ref="C213" location="'modKU_RATIO'!A1" tooltip="Обновить" display="Q"/>
    <hyperlink ref="C214" location="'modKU_RATIO'!A1" tooltip="Обновить" display="Q"/>
    <hyperlink ref="C215" location="'modKU_RATIO'!A1" tooltip="Обновить" display="Q"/>
    <hyperlink ref="C216" location="'modKU_RATIO'!A1" tooltip="Обновить" display="Q"/>
    <hyperlink ref="C217" location="'modKU_RATIO'!A1" tooltip="Обновить" display="Q"/>
    <hyperlink ref="C218" location="'modKU_RATIO'!A1" tooltip="Обновить" display="Q"/>
    <hyperlink ref="C219" location="'modKU_RATIO'!A1" tooltip="Обновить" display="Q"/>
    <hyperlink ref="C220" location="'modKU_RATIO'!A1" tooltip="Обновить" display="Q"/>
    <hyperlink ref="C221" location="'modKU_RATIO'!A1" tooltip="Обновить" display="Q"/>
    <hyperlink ref="C222" location="'modKU_RATIO'!A1" tooltip="Обновить" display="Q"/>
    <hyperlink ref="C223" location="'modKU_RATIO'!A1" tooltip="Обновить" display="Q"/>
    <hyperlink ref="C224" location="'modKU_RATIO'!A1" tooltip="Обновить" display="Q"/>
    <hyperlink ref="C225" location="'modKU_RATIO'!A1" tooltip="Обновить" display="Q"/>
    <hyperlink ref="C226" location="'modKU_RATIO'!A1" tooltip="Обновить" display="Q"/>
    <hyperlink ref="C227" location="'modKU_RATIO'!A1" tooltip="Обновить" display="Q"/>
    <hyperlink ref="C228" location="'modKU_RATIO'!A1" tooltip="Обновить" display="Q"/>
    <hyperlink ref="C229" location="'modKU_RATIO'!A1" tooltip="Обновить" display="Q"/>
    <hyperlink ref="C230" location="'modKU_RATIO'!A1" tooltip="Обновить" display="Q"/>
    <hyperlink ref="C231" location="'modKU_RATIO'!A1" tooltip="Обновить" display="Q"/>
    <hyperlink ref="C232" location="'modKU_RATIO'!A1" tooltip="Обновить" display="Q"/>
    <hyperlink ref="C233" location="'modKU_RATIO'!A1" tooltip="Обновить" display="Q"/>
    <hyperlink ref="C234" location="'modKU_RATIO'!A1" tooltip="Обновить" display="Q"/>
    <hyperlink ref="C235" location="'modKU_RATIO'!A1" tooltip="Обновить" display="Q"/>
    <hyperlink ref="C236" location="'modKU_RATIO'!A1" tooltip="Обновить" display="Q"/>
    <hyperlink ref="C237" location="'modKU_RATIO'!A1" tooltip="Обновить" display="Q"/>
    <hyperlink ref="C238" location="'modKU_RATIO'!A1" tooltip="Обновить" display="Q"/>
    <hyperlink ref="C239" location="'modKU_RATIO'!A1" tooltip="Обновить" display="Q"/>
    <hyperlink ref="C240" location="'modKU_RATIO'!A1" tooltip="Обновить" display="Q"/>
    <hyperlink ref="C241" location="'modKU_RATIO'!A1" tooltip="Обновить" display="Q"/>
    <hyperlink ref="C242" location="'modKU_RATIO'!A1" tooltip="Обновить" display="Q"/>
    <hyperlink ref="C243" location="'modKU_RATIO'!A1" tooltip="Обновить" display="Q"/>
    <hyperlink ref="C244" location="'modKU_RATIO'!A1" tooltip="Обновить" display="Q"/>
    <hyperlink ref="C245" location="'modKU_RATIO'!A1" tooltip="Обновить" display="Q"/>
    <hyperlink ref="C246" location="'modKU_RATIO'!A1" tooltip="Обновить" display="Q"/>
    <hyperlink ref="C247" location="'modKU_RATIO'!A1" tooltip="Обновить" display="Q"/>
    <hyperlink ref="C248" location="'modKU_RATIO'!A1" tooltip="Обновить" display="Q"/>
    <hyperlink ref="C249" location="'modKU_RATIO'!A1" tooltip="Обновить" display="Q"/>
    <hyperlink ref="C250" location="'modKU_RATIO'!A1" tooltip="Обновить" display="Q"/>
    <hyperlink ref="C251" location="'modKU_RATIO'!A1" tooltip="Обновить" display="Q"/>
    <hyperlink ref="C252" location="'modKU_RATIO'!A1" tooltip="Обновить" display="Q"/>
    <hyperlink ref="C253" location="'modKU_RATIO'!A1" tooltip="Обновить" display="Q"/>
    <hyperlink ref="C254" location="'modKU_RATIO'!A1" tooltip="Обновить" display="Q"/>
    <hyperlink ref="C255" location="'modKU_RATIO'!A1" tooltip="Обновить" display="Q"/>
    <hyperlink ref="C256" location="'modKU_RATIO'!A1" tooltip="Обновить" display="Q"/>
    <hyperlink ref="C257" location="'modKU_RATIO'!A1" tooltip="Обновить" display="Q"/>
    <hyperlink ref="C258" location="'modKU_RATIO'!A1" tooltip="Обновить" display="Q"/>
    <hyperlink ref="C259" location="'modKU_RATIO'!A1" tooltip="Обновить" display="Q"/>
    <hyperlink ref="C260" location="'modKU_RATIO'!A1" tooltip="Обновить" display="Q"/>
    <hyperlink ref="C261" location="'modKU_RATIO'!A1" tooltip="Обновить" display="Q"/>
    <hyperlink ref="C262" location="'modKU_RATIO'!A1" tooltip="Обновить" display="Q"/>
    <hyperlink ref="C263" location="'modKU_RATIO'!A1" tooltip="Обновить" display="Q"/>
    <hyperlink ref="C264" location="'modKU_RATIO'!A1" tooltip="Обновить" display="Q"/>
    <hyperlink ref="C265" location="'modKU_RATIO'!A1" tooltip="Обновить" display="Q"/>
    <hyperlink ref="C266" location="'modKU_RATIO'!A1" tooltip="Обновить" display="Q"/>
    <hyperlink ref="C267" location="'modKU_RATIO'!A1" tooltip="Обновить" display="Q"/>
    <hyperlink ref="C268" location="'modKU_RATIO'!A1" tooltip="Обновить" display="Q"/>
    <hyperlink ref="C269" location="'modKU_RATIO'!A1" tooltip="Обновить" display="Q"/>
    <hyperlink ref="C270" location="'modKU_RATIO'!A1" tooltip="Обновить" display="Q"/>
    <hyperlink ref="C271" location="'modKU_RATIO'!A1" tooltip="Обновить" display="Q"/>
    <hyperlink ref="C272" location="'modKU_RATIO'!A1" tooltip="Обновить" display="Q"/>
    <hyperlink ref="C273" location="'modKU_RATIO'!A1" tooltip="Обновить" display="Q"/>
    <hyperlink ref="C274" location="'modKU_RATIO'!A1" tooltip="Обновить" display="Q"/>
    <hyperlink ref="C275" location="'modKU_RATIO'!A1" tooltip="Обновить" display="Q"/>
    <hyperlink ref="C276" location="'modKU_RATIO'!A1" tooltip="Обновить" display="Q"/>
    <hyperlink ref="C277" location="'modKU_RATIO'!A1" tooltip="Обновить" display="Q"/>
    <hyperlink ref="C278" location="'modKU_RATIO'!A1" tooltip="Обновить" display="Q"/>
    <hyperlink ref="C279" location="'modKU_RATIO'!A1" tooltip="Обновить" display="Q"/>
    <hyperlink ref="C280" location="'modKU_RATIO'!A1" tooltip="Обновить" display="Q"/>
    <hyperlink ref="C281" location="'modKU_RATIO'!A1" tooltip="Обновить" display="Q"/>
    <hyperlink ref="C282" location="'modKU_RATIO'!A1" tooltip="Обновить" display="Q"/>
    <hyperlink ref="C283" location="'modKU_RATIO'!A1" tooltip="Обновить" display="Q"/>
    <hyperlink ref="C284" location="'modKU_RATIO'!A1" tooltip="Обновить" display="Q"/>
    <hyperlink ref="C285" location="'modKU_RATIO'!A1" tooltip="Обновить" display="Q"/>
    <hyperlink ref="C286" location="'modKU_RATIO'!A1" tooltip="Обновить" display="Q"/>
    <hyperlink ref="C287" location="'modKU_RATIO'!A1" tooltip="Обновить" display="Q"/>
    <hyperlink ref="C288" location="'modKU_RATIO'!A1" tooltip="Обновить" display="Q"/>
    <hyperlink ref="C289" location="'modKU_RATIO'!A1" tooltip="Обновить" display="Q"/>
    <hyperlink ref="C290" location="'modKU_RATIO'!A1" tooltip="Обновить" display="Q"/>
    <hyperlink ref="C291" location="'modKU_RATIO'!A1" tooltip="Обновить" display="Q"/>
    <hyperlink ref="C292" location="'modKU_RATIO'!A1" tooltip="Обновить" display="Q"/>
    <hyperlink ref="C293" location="'modKU_RATIO'!A1" tooltip="Обновить" display="Q"/>
    <hyperlink ref="C294" location="'modKU_RATIO'!A1" tooltip="Обновить" display="Q"/>
    <hyperlink ref="C295" location="'modKU_RATIO'!A1" tooltip="Обновить" display="Q"/>
    <hyperlink ref="C296" location="'modKU_RATIO'!A1" tooltip="Обновить" display="Q"/>
    <hyperlink ref="C297" location="'modKU_RATIO'!A1" tooltip="Обновить" display="Q"/>
    <hyperlink ref="C298" location="'modKU_RATIO'!A1" tooltip="Обновить" display="Q"/>
    <hyperlink ref="C299" location="'modKU_RATIO'!A1" tooltip="Обновить" display="Q"/>
    <hyperlink ref="C300" location="'modKU_RATIO'!A1" tooltip="Обновить" display="Q"/>
    <hyperlink ref="C301" location="'modKU_RATIO'!A1" tooltip="Обновить" display="Q"/>
    <hyperlink ref="C302" location="'modKU_RATIO'!A1" tooltip="Обновить" display="Q"/>
    <hyperlink ref="C303" location="'modKU_RATIO'!A1" tooltip="Обновить" display="Q"/>
    <hyperlink ref="C304" location="'modKU_RATIO'!A1" tooltip="Обновить" display="Q"/>
    <hyperlink ref="C305" location="'modKU_RATIO'!A1" tooltip="Обновить" display="Q"/>
    <hyperlink ref="C306" location="'modKU_RATIO'!A1" tooltip="Обновить" display="Q"/>
    <hyperlink ref="C307" location="'modKU_RATIO'!A1" tooltip="Обновить" display="Q"/>
    <hyperlink ref="C308" location="'modKU_RATIO'!A1" tooltip="Обновить" display="Q"/>
    <hyperlink ref="C309" location="'modKU_RATIO'!A1" tooltip="Обновить" display="Q"/>
    <hyperlink ref="C310" location="'modKU_RATIO'!A1" tooltip="Обновить" display="Q"/>
    <hyperlink ref="C311" location="'modKU_RATIO'!A1" tooltip="Обновить" display="Q"/>
    <hyperlink ref="C312" location="'modKU_RATIO'!A1" tooltip="Обновить" display="Q"/>
    <hyperlink ref="C313" location="'modKU_RATIO'!A1" tooltip="Обновить" display="Q"/>
    <hyperlink ref="C314" location="'modKU_RATIO'!A1" tooltip="Обновить" display="Q"/>
    <hyperlink ref="C315" location="'modKU_RATIO'!A1" tooltip="Обновить" display="Q"/>
    <hyperlink ref="C316" location="'modKU_RATIO'!A1" tooltip="Обновить" display="Q"/>
    <hyperlink ref="C317" location="'modKU_RATIO'!A1" tooltip="Обновить" display="Q"/>
    <hyperlink ref="C318" location="'modKU_RATIO'!A1" tooltip="Обновить" display="Q"/>
    <hyperlink ref="C319" location="'modKU_RATIO'!A1" tooltip="Обновить" display="Q"/>
    <hyperlink ref="C320" location="'modKU_RATIO'!A1" tooltip="Обновить" display="Q"/>
    <hyperlink ref="C321" location="'modKU_RATIO'!A1" tooltip="Обновить" display="Q"/>
    <hyperlink ref="C322" location="'modKU_RATIO'!A1" tooltip="Обновить" display="Q"/>
    <hyperlink ref="C323" location="'modKU_RATIO'!A1" tooltip="Обновить" display="Q"/>
    <hyperlink ref="C324" location="'modKU_RATIO'!A1" tooltip="Обновить" display="Q"/>
    <hyperlink ref="C325" location="'modKU_RATIO'!A1" tooltip="Обновить" display="Q"/>
    <hyperlink ref="C326" location="'modKU_RATIO'!A1" tooltip="Обновить" display="Q"/>
    <hyperlink ref="C327" location="'modKU_RATIO'!A1" tooltip="Обновить" display="Q"/>
    <hyperlink ref="C328" location="'modKU_RATIO'!A1" tooltip="Обновить" display="Q"/>
    <hyperlink ref="C329" location="'modKU_RATIO'!A1" tooltip="Обновить" display="Q"/>
    <hyperlink ref="C330" location="'modKU_RATIO'!A1" tooltip="Обновить" display="Q"/>
    <hyperlink ref="C331" location="'modKU_RATIO'!A1" tooltip="Обновить" display="Q"/>
    <hyperlink ref="C332" location="'modKU_RATIO'!A1" tooltip="Обновить" display="Q"/>
    <hyperlink ref="C333" location="'modKU_RATIO'!A1" tooltip="Обновить" display="Q"/>
    <hyperlink ref="C334" location="'modKU_RATIO'!A1" tooltip="Обновить" display="Q"/>
    <hyperlink ref="C335" location="'modKU_RATIO'!A1" tooltip="Обновить" display="Q"/>
    <hyperlink ref="C336" location="'modKU_RATIO'!A1" tooltip="Обновить" display="Q"/>
    <hyperlink ref="C337" location="'modKU_RATIO'!A1" tooltip="Обновить" display="Q"/>
    <hyperlink ref="C338" location="'modKU_RATIO'!A1" tooltip="Обновить" display="Q"/>
    <hyperlink ref="C339" location="'modKU_RATIO'!A1" tooltip="Обновить" display="Q"/>
    <hyperlink ref="C340" location="'modKU_RATIO'!A1" tooltip="Обновить" display="Q"/>
    <hyperlink ref="C341" location="'modKU_RATIO'!A1" tooltip="Обновить" display="Q"/>
    <hyperlink ref="C342" location="'modKU_RATIO'!A1" tooltip="Обновить" display="Q"/>
    <hyperlink ref="C343" location="'modKU_RATIO'!A1" tooltip="Обновить" display="Q"/>
    <hyperlink ref="C344" location="'modKU_RATIO'!A1" tooltip="Обновить" display="Q"/>
    <hyperlink ref="C345" location="'modKU_RATIO'!A1" tooltip="Обновить" display="Q"/>
    <hyperlink ref="C346" location="'modKU_RATIO'!A1" tooltip="Обновить" display="Q"/>
  </hyperlink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Зыкова ОС</dc:creator>
  <cp:keywords/>
  <dc:description/>
  <cp:lastModifiedBy>Зыкова ОС</cp:lastModifiedBy>
  <dcterms:created xsi:type="dcterms:W3CDTF">2014-12-12T10:23:02Z</dcterms:created>
  <dcterms:modified xsi:type="dcterms:W3CDTF">2014-12-12T10:32:04Z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