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200" yWindow="570" windowWidth="19440" windowHeight="6840"/>
  </bookViews>
  <sheets>
    <sheet name="Лист3" sheetId="3" r:id="rId1"/>
  </sheets>
  <externalReferences>
    <externalReference r:id="rId2"/>
  </externalReferences>
  <definedNames>
    <definedName name="prd">[1]Титульный!$F$8</definedName>
  </definedNames>
  <calcPr calcId="145621"/>
</workbook>
</file>

<file path=xl/calcChain.xml><?xml version="1.0" encoding="utf-8"?>
<calcChain xmlns="http://schemas.openxmlformats.org/spreadsheetml/2006/main">
  <c r="AC11" i="3" l="1"/>
  <c r="AA11" i="3"/>
  <c r="AB11" i="3"/>
  <c r="AB9" i="3"/>
  <c r="AA9" i="3"/>
  <c r="Y11" i="3"/>
  <c r="Z11" i="3"/>
  <c r="Z9" i="3"/>
  <c r="Y9" i="3"/>
  <c r="AD11" i="3"/>
  <c r="AD10" i="3"/>
  <c r="AC10" i="3"/>
  <c r="AD9" i="3"/>
  <c r="AC9" i="3"/>
  <c r="S3" i="3"/>
  <c r="M3" i="3"/>
  <c r="F3" i="3"/>
</calcChain>
</file>

<file path=xl/sharedStrings.xml><?xml version="1.0" encoding="utf-8"?>
<sst xmlns="http://schemas.openxmlformats.org/spreadsheetml/2006/main" count="111" uniqueCount="86">
  <si>
    <t>№ п/п</t>
  </si>
  <si>
    <t>Номер решения</t>
  </si>
  <si>
    <t>Дата принятия решения</t>
  </si>
  <si>
    <t>1</t>
  </si>
  <si>
    <t>434501001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</si>
  <si>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</si>
  <si>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</si>
  <si>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</si>
  <si>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</si>
  <si>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</si>
  <si>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</si>
  <si>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</si>
  <si>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</si>
  <si>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</si>
  <si>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</si>
  <si>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</si>
  <si>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</si>
  <si>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</si>
  <si>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</si>
  <si>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</si>
  <si>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</si>
  <si>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</si>
  <si>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</si>
  <si>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</si>
  <si>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</si>
  <si>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</si>
  <si>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</si>
  <si>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</si>
  <si>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</si>
  <si>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</si>
  <si>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</si>
  <si>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</si>
  <si>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</si>
  <si>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Рост (%) для тарифов с 01.07.2014</t>
  </si>
  <si>
    <t>Рост (%) для тарифов с 01.01.2014</t>
  </si>
  <si>
    <t>Рост (%) для тарифов в 2014</t>
  </si>
  <si>
    <t>Реквизиты тарифного решения</t>
  </si>
  <si>
    <t>Сбытовая надбавка гарантирующих поставщиков электрической энергии, поставляющих электрическую энергию
(мощность) на розничном рынке на территориях, объединенных в ценовые и неценовые зоны оптового рынка (тарифы указываются без НДС)</t>
  </si>
  <si>
    <t xml:space="preserve">Наименование организации в субъекте Российской Федерации </t>
  </si>
  <si>
    <t>ИНН</t>
  </si>
  <si>
    <t>КПП</t>
  </si>
  <si>
    <t>тарифная группа потребителей "население" и 
 приравненные к нему категории потребителей, 
 руб./кВт*ч</t>
  </si>
  <si>
    <t>тарифная группа потребителей "сетевые    
   организации, покупающие электрическую    
       энергию для компенсации потерь         электрической энергии",  руб./кВт*Ч</t>
  </si>
  <si>
    <t xml:space="preserve">Тарифная группа "прочие потребители" </t>
  </si>
  <si>
    <t xml:space="preserve">Тарифная группа "прочие потребители" (в виде формулы на розничном рынке на территориях, объединенных в ценовые зоны оптового рынка </t>
  </si>
  <si>
    <t>тарифная группа потребителей "население" и 
 приравненные к нему категории потребителей</t>
  </si>
  <si>
    <t>тарифная группа потребителей "сетевые    
   организации, покупающие электрическую    
       энергию для компенсации потерь         электрической энергии"</t>
  </si>
  <si>
    <t>менее 150 кВт</t>
  </si>
  <si>
    <t>от 150 кВт до 670 кВт</t>
  </si>
  <si>
    <t xml:space="preserve">от 670 кВт до 10 мВт </t>
  </si>
  <si>
    <t>не менее 10 мВт</t>
  </si>
  <si>
    <t>ОАО "Кировэнергосбыт"</t>
  </si>
  <si>
    <t>4345103477</t>
  </si>
  <si>
    <t>53/1</t>
  </si>
  <si>
    <t>27.12.2012</t>
  </si>
  <si>
    <t>СНдо 150 кВт=
14,73%*0,82*Цэ(м)j</t>
  </si>
  <si>
    <t>СНот 150 до 670 кВт=
13,53%*0,82*Цэ(м)j</t>
  </si>
  <si>
    <t>СНот 670 кВт до 10МВт=
9,21%*0,82*Цэ(м)j</t>
  </si>
  <si>
    <t>СНне менее 10МВт=
5,39%*0,82*Цэ(м)j</t>
  </si>
  <si>
    <t>СНдо 150 кВт=
15,02%*0,74*Цэ(м)j</t>
  </si>
  <si>
    <t>СНот 150 до 670 кВт=
13,80%*0,74*Цэ(м)j</t>
  </si>
  <si>
    <t>СНот 670 кВт до 10МВт=
9,40%*0,74*Цэ(м)j</t>
  </si>
  <si>
    <t>СНне менее 10МВт=
5,50%*0,74*Цэ(м)j</t>
  </si>
  <si>
    <t>ОАО "Оборонэнергосбыт"</t>
  </si>
  <si>
    <t>7704731218</t>
  </si>
  <si>
    <t>770040100</t>
  </si>
  <si>
    <t>СНдо 150 кВт = 13,98 х 0,62 х Цэ(м)</t>
  </si>
  <si>
    <t>СНот 150 до 670 кВт = 12,85 х 0,62х Цэ(м)</t>
  </si>
  <si>
    <t>СНдо 150 кВт = 14,71 х 0,68 х Цэ(м)</t>
  </si>
  <si>
    <t>СНот 150 до 670 кВт = 13,52 х 0,68 х Цэ(м)</t>
  </si>
  <si>
    <t>ООО "РУСЭНЕРГОСБЫТ"</t>
  </si>
  <si>
    <t>7706284124</t>
  </si>
  <si>
    <t>770601001</t>
  </si>
  <si>
    <t>СНдо 150 кВт=
14,19%*0,96*Цэ(м)j</t>
  </si>
  <si>
    <t>СНот 150 до 670 кВт=
13,04%*0,96*Цэ(м)j</t>
  </si>
  <si>
    <t>СНот 670 кВт до 10МВт=
8,88%*0,96*Цэ(м)j</t>
  </si>
  <si>
    <t>СНне менее 10МВт=
5,15%*0,96*Цэ(м)j</t>
  </si>
  <si>
    <t>СНдо 150 кВт=
15,35%*0,89*Цэ(м)j</t>
  </si>
  <si>
    <t>СНот 150 до 670 кВт=
14,11%*0,89*Цэ(м)j</t>
  </si>
  <si>
    <t>СНот 670 кВт до 10МВт=
9,61%*0,89*Цэ(м)j</t>
  </si>
  <si>
    <t>СНне менее 10МВт=
5,57%*0,89*Цэ(м)j</t>
  </si>
  <si>
    <t>50/27</t>
  </si>
  <si>
    <t>27.12.2013</t>
  </si>
  <si>
    <t>50/30</t>
  </si>
  <si>
    <t>50/31</t>
  </si>
  <si>
    <t>в шаблоне весь рост по 0-м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</si>
</sst>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_);[Red]\(&quot;$&quot;#,##0\)"/>
    <numFmt numFmtId="166" formatCode="_-* #,##0.00[$€-1]_-;\-* #,##0.00[$€-1]_-;_-* &quot;-&quot;??[$€-1]_-"/>
  </numFmts>
  <fonts count="1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30">
    <xf numFmtId="0" fontId="0" fillId="0" borderId="0"/>
    <xf numFmtId="0" fontId="7" fillId="0" borderId="0"/>
    <xf numFmtId="166" fontId="7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5" fontId="5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" fillId="0" borderId="0"/>
    <xf numFmtId="49" fontId="15" fillId="2" borderId="2" applyNumberFormat="0" applyFill="0" applyBorder="0" applyAlignment="0" applyProtection="0">
      <alignment horizontal="left" vertical="center"/>
    </xf>
  </cellStyleXfs>
  <cellXfs count="22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center" vertical="center"/>
    </xf>
    <xf numFmtId="49" fontId="4" fillId="0" borderId="1" xfId="28" applyNumberFormat="1" applyFont="1" applyFill="1" applyBorder="1" applyAlignment="1" applyProtection="1">
      <alignment horizontal="center" vertical="center" wrapText="1"/>
    </xf>
    <xf numFmtId="49" fontId="4" fillId="0" borderId="1" xfId="28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8" applyNumberFormat="1" applyFont="1" applyFill="1" applyBorder="1" applyAlignment="1" applyProtection="1">
      <alignment horizontal="center" vertical="center"/>
      <protection locked="0"/>
    </xf>
    <xf numFmtId="2" fontId="4" fillId="0" borderId="1" xfId="28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8" applyNumberFormat="1" applyFont="1" applyFill="1" applyBorder="1" applyAlignment="1" applyProtection="1">
      <alignment horizontal="center" vertical="center"/>
      <protection locked="0"/>
    </xf>
    <xf numFmtId="0" fontId="4" fillId="0" borderId="1" xfId="28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28" applyNumberFormat="1" applyFont="1" applyFill="1" applyBorder="1" applyAlignment="1" applyProtection="1">
      <alignment horizontal="center" vertical="center"/>
      <protection locked="0"/>
    </xf>
    <xf numFmtId="0" fontId="1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8" applyNumberFormat="1" applyFont="1" applyFill="1" applyBorder="1" applyAlignment="1" applyProtection="1">
      <alignment horizontal="center" vertical="center"/>
      <protection locked="0"/>
    </xf>
    <xf numFmtId="2" fontId="1" fillId="0" borderId="1" xfId="28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 wrapText="1"/>
    </xf>
  </cellXfs>
  <cellStyles count="3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9"/>
    <cellStyle name="Обычный" xfId="0" builtinId="0"/>
    <cellStyle name="Обычный 10" xfId="25"/>
    <cellStyle name="Обычный 2" xfId="26"/>
    <cellStyle name="Обычный 2 13" xfId="27"/>
    <cellStyle name="Обычный_Котёл потребление Сетей(шаблон)" xfId="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4</xdr:row>
      <xdr:rowOff>19050</xdr:rowOff>
    </xdr:from>
    <xdr:to>
      <xdr:col>6</xdr:col>
      <xdr:colOff>619125</xdr:colOff>
      <xdr:row>5</xdr:row>
      <xdr:rowOff>0</xdr:rowOff>
    </xdr:to>
    <xdr:pic macro="[1]!modInfo.DoubleDateTit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1390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619125</xdr:colOff>
      <xdr:row>4</xdr:row>
      <xdr:rowOff>19050</xdr:rowOff>
    </xdr:from>
    <xdr:ext cx="0" cy="171450"/>
    <xdr:pic macro="[1]!modInfo.DoubleDateTit">
      <xdr:nvPicPr>
        <xdr:cNvPr id="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06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definedNames>
      <definedName name="modInfo.DoubleDateTit"/>
    </defined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1"/>
  <sheetViews>
    <sheetView tabSelected="1" workbookViewId="0">
      <selection activeCell="F23" sqref="F23"/>
    </sheetView>
  </sheetViews>
  <sheetFormatPr defaultRowHeight="15"/>
  <cols>
    <col min="1" max="2" width="9.140625" style="1"/>
    <col min="3" max="3" width="18.7109375" style="1" customWidth="1"/>
    <col min="4" max="4" width="13.7109375" style="1" customWidth="1"/>
    <col min="5" max="5" width="14.7109375" style="1" customWidth="1"/>
    <col min="6" max="6" width="9.140625" style="1"/>
    <col min="7" max="7" width="12" style="1" customWidth="1"/>
    <col min="8" max="8" width="12.7109375" style="1" customWidth="1"/>
    <col min="9" max="9" width="13.28515625" style="1" customWidth="1"/>
    <col min="10" max="13" width="12.42578125" style="1" customWidth="1"/>
    <col min="14" max="14" width="13" style="1" customWidth="1"/>
    <col min="15" max="18" width="9.140625" style="1"/>
    <col min="19" max="19" width="14.5703125" style="1" customWidth="1"/>
    <col min="20" max="20" width="12.5703125" style="1" customWidth="1"/>
    <col min="21" max="24" width="9.140625" style="1"/>
    <col min="25" max="25" width="14.7109375" style="1" customWidth="1"/>
    <col min="26" max="26" width="16.140625" style="1" customWidth="1"/>
    <col min="27" max="27" width="14.85546875" style="1" customWidth="1"/>
    <col min="28" max="28" width="16.85546875" style="1" customWidth="1"/>
    <col min="29" max="29" width="14.85546875" style="1" customWidth="1"/>
    <col min="30" max="30" width="16.85546875" style="1" customWidth="1"/>
    <col min="31" max="16384" width="9.140625" style="1"/>
  </cols>
  <sheetData>
    <row r="1" spans="2:31" ht="33" customHeight="1">
      <c r="B1" s="21" t="s">
        <v>37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3" spans="2:31">
      <c r="B3" s="17" t="s">
        <v>0</v>
      </c>
      <c r="C3" s="18" t="s">
        <v>38</v>
      </c>
      <c r="D3" s="17" t="s">
        <v>39</v>
      </c>
      <c r="E3" s="17" t="s">
        <v>40</v>
      </c>
      <c r="F3" s="17" t="str">
        <f>"Сбытовая надбавка " &amp; prd-1</f>
        <v>Сбытовая надбавка 2013</v>
      </c>
      <c r="G3" s="17"/>
      <c r="H3" s="17"/>
      <c r="I3" s="17"/>
      <c r="J3" s="17"/>
      <c r="K3" s="17">
        <v>2014</v>
      </c>
      <c r="L3" s="17"/>
      <c r="M3" s="17" t="str">
        <f>"Сбытовая надбавка с 1.01." &amp; prd &amp; " год"</f>
        <v>Сбытовая надбавка с 1.01.2014 год</v>
      </c>
      <c r="N3" s="17"/>
      <c r="O3" s="17"/>
      <c r="P3" s="17"/>
      <c r="Q3" s="17"/>
      <c r="R3" s="17"/>
      <c r="S3" s="17" t="str">
        <f>"Сбытовая надбавка с 1.07." &amp; prd &amp; " год"</f>
        <v>Сбытовая надбавка с 1.07.2014 год</v>
      </c>
      <c r="T3" s="17"/>
      <c r="U3" s="17"/>
      <c r="V3" s="17"/>
      <c r="W3" s="17"/>
      <c r="X3" s="17"/>
      <c r="Y3" s="17" t="s">
        <v>34</v>
      </c>
      <c r="Z3" s="17"/>
      <c r="AA3" s="17" t="s">
        <v>33</v>
      </c>
      <c r="AB3" s="17"/>
      <c r="AC3" s="20" t="s">
        <v>35</v>
      </c>
      <c r="AD3" s="20"/>
    </row>
    <row r="4" spans="2:31" ht="37.5" customHeight="1">
      <c r="B4" s="17"/>
      <c r="C4" s="19"/>
      <c r="D4" s="17"/>
      <c r="E4" s="17"/>
      <c r="F4" s="15" t="s">
        <v>36</v>
      </c>
      <c r="G4" s="15"/>
      <c r="H4" s="14" t="s">
        <v>41</v>
      </c>
      <c r="I4" s="14" t="s">
        <v>42</v>
      </c>
      <c r="J4" s="14" t="s">
        <v>43</v>
      </c>
      <c r="K4" s="15" t="s">
        <v>36</v>
      </c>
      <c r="L4" s="15"/>
      <c r="M4" s="14" t="s">
        <v>41</v>
      </c>
      <c r="N4" s="14" t="s">
        <v>42</v>
      </c>
      <c r="O4" s="14" t="s">
        <v>44</v>
      </c>
      <c r="P4" s="14"/>
      <c r="Q4" s="14"/>
      <c r="R4" s="14"/>
      <c r="S4" s="14" t="s">
        <v>41</v>
      </c>
      <c r="T4" s="14" t="s">
        <v>42</v>
      </c>
      <c r="U4" s="14" t="s">
        <v>44</v>
      </c>
      <c r="V4" s="14"/>
      <c r="W4" s="14"/>
      <c r="X4" s="14"/>
      <c r="Y4" s="14" t="s">
        <v>45</v>
      </c>
      <c r="Z4" s="14" t="s">
        <v>46</v>
      </c>
      <c r="AA4" s="14" t="s">
        <v>45</v>
      </c>
      <c r="AB4" s="14" t="s">
        <v>46</v>
      </c>
      <c r="AC4" s="14" t="s">
        <v>45</v>
      </c>
      <c r="AD4" s="14" t="s">
        <v>46</v>
      </c>
    </row>
    <row r="5" spans="2:31">
      <c r="B5" s="17"/>
      <c r="C5" s="19"/>
      <c r="D5" s="17"/>
      <c r="E5" s="17"/>
      <c r="F5" s="15" t="s">
        <v>1</v>
      </c>
      <c r="G5" s="15" t="s">
        <v>2</v>
      </c>
      <c r="H5" s="14"/>
      <c r="I5" s="14"/>
      <c r="J5" s="14"/>
      <c r="K5" s="15" t="s">
        <v>1</v>
      </c>
      <c r="L5" s="15" t="s">
        <v>2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2:31">
      <c r="B6" s="17"/>
      <c r="C6" s="19"/>
      <c r="D6" s="17"/>
      <c r="E6" s="17"/>
      <c r="F6" s="15"/>
      <c r="G6" s="15"/>
      <c r="H6" s="14"/>
      <c r="I6" s="14"/>
      <c r="J6" s="14"/>
      <c r="K6" s="15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2:31" ht="33.75">
      <c r="B7" s="17"/>
      <c r="C7" s="19"/>
      <c r="D7" s="17"/>
      <c r="E7" s="17"/>
      <c r="F7" s="15"/>
      <c r="G7" s="15"/>
      <c r="H7" s="14"/>
      <c r="I7" s="14"/>
      <c r="J7" s="14"/>
      <c r="K7" s="15"/>
      <c r="L7" s="15"/>
      <c r="M7" s="14"/>
      <c r="N7" s="14"/>
      <c r="O7" s="7" t="s">
        <v>47</v>
      </c>
      <c r="P7" s="7" t="s">
        <v>48</v>
      </c>
      <c r="Q7" s="7" t="s">
        <v>49</v>
      </c>
      <c r="R7" s="7" t="s">
        <v>50</v>
      </c>
      <c r="S7" s="14"/>
      <c r="T7" s="14"/>
      <c r="U7" s="7" t="s">
        <v>47</v>
      </c>
      <c r="V7" s="7" t="s">
        <v>48</v>
      </c>
      <c r="W7" s="7" t="s">
        <v>49</v>
      </c>
      <c r="X7" s="7" t="s">
        <v>50</v>
      </c>
      <c r="Y7" s="14"/>
      <c r="Z7" s="14"/>
      <c r="AA7" s="14"/>
      <c r="AB7" s="14"/>
      <c r="AC7" s="14"/>
      <c r="AD7" s="14"/>
    </row>
    <row r="8" spans="2:31">
      <c r="B8" s="2" t="s">
        <v>3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  <c r="O8" s="2" t="s">
        <v>17</v>
      </c>
      <c r="P8" s="2" t="s">
        <v>18</v>
      </c>
      <c r="Q8" s="2" t="s">
        <v>19</v>
      </c>
      <c r="R8" s="2" t="s">
        <v>20</v>
      </c>
      <c r="S8" s="2" t="s">
        <v>21</v>
      </c>
      <c r="T8" s="2" t="s">
        <v>22</v>
      </c>
      <c r="U8" s="2" t="s">
        <v>23</v>
      </c>
      <c r="V8" s="2" t="s">
        <v>24</v>
      </c>
      <c r="W8" s="2" t="s">
        <v>25</v>
      </c>
      <c r="X8" s="2" t="s">
        <v>26</v>
      </c>
      <c r="Y8" s="2" t="s">
        <v>27</v>
      </c>
      <c r="Z8" s="2" t="s">
        <v>28</v>
      </c>
      <c r="AA8" s="2" t="s">
        <v>29</v>
      </c>
      <c r="AB8" s="2" t="s">
        <v>30</v>
      </c>
      <c r="AC8" s="2" t="s">
        <v>31</v>
      </c>
      <c r="AD8" s="2" t="s">
        <v>32</v>
      </c>
    </row>
    <row r="9" spans="2:31" ht="67.5">
      <c r="B9" s="2" t="s">
        <v>3</v>
      </c>
      <c r="C9" s="3" t="s">
        <v>51</v>
      </c>
      <c r="D9" s="3" t="s">
        <v>52</v>
      </c>
      <c r="E9" s="3" t="s">
        <v>4</v>
      </c>
      <c r="F9" s="4" t="s">
        <v>53</v>
      </c>
      <c r="G9" s="4" t="s">
        <v>54</v>
      </c>
      <c r="H9" s="5">
        <v>0.19064</v>
      </c>
      <c r="I9" s="5">
        <v>0.16045999999999999</v>
      </c>
      <c r="J9" s="8"/>
      <c r="K9" s="8" t="s">
        <v>81</v>
      </c>
      <c r="L9" s="8" t="s">
        <v>82</v>
      </c>
      <c r="M9" s="5">
        <v>0.19064</v>
      </c>
      <c r="N9" s="5">
        <v>0.16045999999999999</v>
      </c>
      <c r="O9" s="9" t="s">
        <v>55</v>
      </c>
      <c r="P9" s="9" t="s">
        <v>56</v>
      </c>
      <c r="Q9" s="9" t="s">
        <v>57</v>
      </c>
      <c r="R9" s="9" t="s">
        <v>58</v>
      </c>
      <c r="S9" s="5">
        <v>0.13836000000000001</v>
      </c>
      <c r="T9" s="5">
        <v>0.11448999999999999</v>
      </c>
      <c r="U9" s="9" t="s">
        <v>59</v>
      </c>
      <c r="V9" s="9" t="s">
        <v>60</v>
      </c>
      <c r="W9" s="9" t="s">
        <v>61</v>
      </c>
      <c r="X9" s="9" t="s">
        <v>62</v>
      </c>
      <c r="Y9" s="6">
        <f>(M9/H9*100)</f>
        <v>100</v>
      </c>
      <c r="Z9" s="6">
        <f>(N9/I9*100)</f>
        <v>100</v>
      </c>
      <c r="AA9" s="6">
        <f>(S9/H9*100)</f>
        <v>72.576584137641632</v>
      </c>
      <c r="AB9" s="6">
        <f>(T9/I9*100)</f>
        <v>71.351115542814412</v>
      </c>
      <c r="AC9" s="6">
        <f>(S9/M9*100)</f>
        <v>72.576584137641632</v>
      </c>
      <c r="AD9" s="6">
        <f>(T9/N9*100)</f>
        <v>71.351115542814412</v>
      </c>
      <c r="AE9" s="1" t="s">
        <v>85</v>
      </c>
    </row>
    <row r="10" spans="2:31" ht="67.5">
      <c r="B10" s="2" t="s">
        <v>5</v>
      </c>
      <c r="C10" s="3" t="s">
        <v>63</v>
      </c>
      <c r="D10" s="3" t="s">
        <v>64</v>
      </c>
      <c r="E10" s="3" t="s">
        <v>65</v>
      </c>
      <c r="F10" s="4" t="s">
        <v>53</v>
      </c>
      <c r="G10" s="4" t="s">
        <v>54</v>
      </c>
      <c r="H10" s="5"/>
      <c r="I10" s="5"/>
      <c r="J10" s="8"/>
      <c r="K10" s="8" t="s">
        <v>83</v>
      </c>
      <c r="L10" s="8" t="s">
        <v>82</v>
      </c>
      <c r="M10" s="10">
        <v>0.14399999999999999</v>
      </c>
      <c r="N10" s="10">
        <v>0.14399999999999999</v>
      </c>
      <c r="O10" s="11" t="s">
        <v>66</v>
      </c>
      <c r="P10" s="11" t="s">
        <v>67</v>
      </c>
      <c r="Q10" s="12"/>
      <c r="R10" s="12"/>
      <c r="S10" s="10">
        <v>0.28799999999999998</v>
      </c>
      <c r="T10" s="10">
        <v>0.28799999999999998</v>
      </c>
      <c r="U10" s="11" t="s">
        <v>68</v>
      </c>
      <c r="V10" s="11" t="s">
        <v>69</v>
      </c>
      <c r="W10" s="12"/>
      <c r="X10" s="12"/>
      <c r="Y10" s="13">
        <v>0</v>
      </c>
      <c r="Z10" s="13">
        <v>0</v>
      </c>
      <c r="AA10" s="13">
        <v>0</v>
      </c>
      <c r="AB10" s="13">
        <v>0</v>
      </c>
      <c r="AC10" s="6">
        <f t="shared" ref="AC10" si="0">(S10/M10*100)</f>
        <v>200</v>
      </c>
      <c r="AD10" s="6">
        <f t="shared" ref="AD10:AD11" si="1">(T10/N10*100)</f>
        <v>200</v>
      </c>
    </row>
    <row r="11" spans="2:31" ht="67.5">
      <c r="B11" s="2" t="s">
        <v>6</v>
      </c>
      <c r="C11" s="3" t="s">
        <v>70</v>
      </c>
      <c r="D11" s="3" t="s">
        <v>71</v>
      </c>
      <c r="E11" s="3" t="s">
        <v>72</v>
      </c>
      <c r="F11" s="4" t="s">
        <v>53</v>
      </c>
      <c r="G11" s="4" t="s">
        <v>54</v>
      </c>
      <c r="H11" s="5">
        <v>0.15359999999999999</v>
      </c>
      <c r="I11" s="5">
        <v>0.115</v>
      </c>
      <c r="J11" s="8"/>
      <c r="K11" s="8" t="s">
        <v>84</v>
      </c>
      <c r="L11" s="8" t="s">
        <v>82</v>
      </c>
      <c r="M11" s="5">
        <v>0.15359999999999999</v>
      </c>
      <c r="N11" s="5">
        <v>0.11531</v>
      </c>
      <c r="O11" s="9" t="s">
        <v>73</v>
      </c>
      <c r="P11" s="9" t="s">
        <v>74</v>
      </c>
      <c r="Q11" s="9" t="s">
        <v>75</v>
      </c>
      <c r="R11" s="9" t="s">
        <v>76</v>
      </c>
      <c r="S11" s="5">
        <v>8.5419999999999996E-2</v>
      </c>
      <c r="T11" s="5">
        <v>8.8870000000000005E-2</v>
      </c>
      <c r="U11" s="9" t="s">
        <v>77</v>
      </c>
      <c r="V11" s="9" t="s">
        <v>78</v>
      </c>
      <c r="W11" s="9" t="s">
        <v>79</v>
      </c>
      <c r="X11" s="9" t="s">
        <v>80</v>
      </c>
      <c r="Y11" s="6">
        <f t="shared" ref="Y11" si="2">(M11/H11*100)</f>
        <v>100</v>
      </c>
      <c r="Z11" s="6">
        <f t="shared" ref="Z11" si="3">(N11/I11*100)</f>
        <v>100.2695652173913</v>
      </c>
      <c r="AA11" s="6">
        <f t="shared" ref="AA11" si="4">(S11/H11*100)</f>
        <v>55.611979166666671</v>
      </c>
      <c r="AB11" s="6">
        <f t="shared" ref="AB11" si="5">(T11/I11*100)</f>
        <v>77.278260869565216</v>
      </c>
      <c r="AC11" s="6">
        <f>(S11/M11*100)</f>
        <v>55.611979166666671</v>
      </c>
      <c r="AD11" s="6">
        <f t="shared" si="1"/>
        <v>77.070505593617213</v>
      </c>
    </row>
  </sheetData>
  <mergeCells count="33">
    <mergeCell ref="B1:AD1"/>
    <mergeCell ref="AC3:AD3"/>
    <mergeCell ref="AC4:AC7"/>
    <mergeCell ref="AD4:AD7"/>
    <mergeCell ref="B3:B7"/>
    <mergeCell ref="K4:L4"/>
    <mergeCell ref="K5:K7"/>
    <mergeCell ref="L5:L7"/>
    <mergeCell ref="K3:L3"/>
    <mergeCell ref="AA4:AA7"/>
    <mergeCell ref="AB4:AB7"/>
    <mergeCell ref="F5:F7"/>
    <mergeCell ref="G5:G7"/>
    <mergeCell ref="S4:S7"/>
    <mergeCell ref="T4:T7"/>
    <mergeCell ref="U4:X6"/>
    <mergeCell ref="Y4:Y7"/>
    <mergeCell ref="Z4:Z7"/>
    <mergeCell ref="S3:X3"/>
    <mergeCell ref="Y3:Z3"/>
    <mergeCell ref="AA3:AB3"/>
    <mergeCell ref="N4:N7"/>
    <mergeCell ref="O4:R6"/>
    <mergeCell ref="C3:C7"/>
    <mergeCell ref="D3:D7"/>
    <mergeCell ref="E3:E7"/>
    <mergeCell ref="F3:J3"/>
    <mergeCell ref="M3:R3"/>
    <mergeCell ref="F4:G4"/>
    <mergeCell ref="H4:H7"/>
    <mergeCell ref="I4:I7"/>
    <mergeCell ref="J4:J7"/>
    <mergeCell ref="M4:M7"/>
  </mergeCells>
  <dataValidations count="7">
    <dataValidation allowBlank="1" sqref="J9:L11"/>
    <dataValidation type="textLength" operator="equal" allowBlank="1" showInputMessage="1" showErrorMessage="1" error="должно быть 9 символов" prompt="ровно 9 символов" sqref="E9:E11">
      <formula1>9</formula1>
    </dataValidation>
    <dataValidation type="textLength" allowBlank="1" showInputMessage="1" showErrorMessage="1" error="не менее 10-12 символов" prompt="10-12 символов" sqref="D9:D11">
      <formula1>10</formula1>
      <formula2>12</formula2>
    </dataValidation>
    <dataValidation type="decimal" allowBlank="1" showErrorMessage="1" errorTitle="Ошибка" error="Допускается ввод только неотрицательных чисел!" sqref="S9:T11 H9:I11 M9:N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O9:R11 U9:X11"/>
    <dataValidation type="decimal" allowBlank="1" showInputMessage="1" showErrorMessage="1" error="Значение не может быть отрицательным!" sqref="Y9:AD11">
      <formula1>0</formula1>
      <formula2>9.99999999999999E+47</formula2>
    </dataValidation>
    <dataValidation type="textLength" allowBlank="1" showInputMessage="1" showErrorMessage="1" sqref="C9:C11 F9:G11">
      <formula1>0</formula1>
      <formula2>150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Салтыкова</cp:lastModifiedBy>
  <dcterms:created xsi:type="dcterms:W3CDTF">2014-07-30T07:10:26Z</dcterms:created>
  <dcterms:modified xsi:type="dcterms:W3CDTF">2014-08-06T10:59:47Z</dcterms:modified>
</cp:coreProperties>
</file>